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tbadzgaradze\Desktop\პერინატალური\2019\"/>
    </mc:Choice>
  </mc:AlternateContent>
  <bookViews>
    <workbookView xWindow="0" yWindow="0" windowWidth="20490" windowHeight="7755" tabRatio="425" activeTab="3"/>
  </bookViews>
  <sheets>
    <sheet name="ახალი" sheetId="38" r:id="rId1"/>
    <sheet name="Sheet1" sheetId="39" r:id="rId2"/>
    <sheet name="საბოლოო" sheetId="41" r:id="rId3"/>
    <sheet name="საჯრიმო სანქცია" sheetId="42" r:id="rId4"/>
  </sheets>
  <definedNames>
    <definedName name="_xlnm._FilterDatabase" localSheetId="1" hidden="1">Sheet1!$A$2:$M$23</definedName>
    <definedName name="_xlnm._FilterDatabase" localSheetId="0" hidden="1">ახალი!$A$2:$O$28</definedName>
    <definedName name="_xlnm._FilterDatabase" localSheetId="2" hidden="1">საბოლოო!$A$2:$M$23</definedName>
    <definedName name="_xlnm._FilterDatabase" localSheetId="3" hidden="1">'საჯრიმო სანქცია'!$A$2:$N$23</definedName>
  </definedNames>
  <calcPr calcId="162913"/>
</workbook>
</file>

<file path=xl/calcChain.xml><?xml version="1.0" encoding="utf-8"?>
<calcChain xmlns="http://schemas.openxmlformats.org/spreadsheetml/2006/main">
  <c r="O20" i="42" l="1"/>
  <c r="O19" i="42"/>
  <c r="O17" i="42"/>
  <c r="O15" i="42"/>
  <c r="O7" i="42"/>
  <c r="O4" i="42"/>
  <c r="M21" i="42"/>
  <c r="I21" i="42"/>
  <c r="J21" i="42" s="1"/>
  <c r="M20" i="42"/>
  <c r="I20" i="42"/>
  <c r="J20" i="42" s="1"/>
  <c r="M19" i="42"/>
  <c r="I19" i="42"/>
  <c r="J19" i="42" s="1"/>
  <c r="M18" i="42"/>
  <c r="I18" i="42"/>
  <c r="J18" i="42" s="1"/>
  <c r="M17" i="42"/>
  <c r="I17" i="42"/>
  <c r="J17" i="42" s="1"/>
  <c r="M16" i="42"/>
  <c r="I16" i="42"/>
  <c r="J16" i="42" s="1"/>
  <c r="M15" i="42"/>
  <c r="I15" i="42"/>
  <c r="J15" i="42" s="1"/>
  <c r="M14" i="42"/>
  <c r="I14" i="42"/>
  <c r="J14" i="42" s="1"/>
  <c r="M13" i="42"/>
  <c r="I13" i="42"/>
  <c r="J13" i="42" s="1"/>
  <c r="M12" i="42"/>
  <c r="I12" i="42"/>
  <c r="J12" i="42" s="1"/>
  <c r="M11" i="42"/>
  <c r="I11" i="42"/>
  <c r="J11" i="42" s="1"/>
  <c r="M10" i="42"/>
  <c r="I10" i="42"/>
  <c r="J10" i="42" s="1"/>
  <c r="M9" i="42"/>
  <c r="I9" i="42"/>
  <c r="J9" i="42" s="1"/>
  <c r="M8" i="42"/>
  <c r="I8" i="42"/>
  <c r="J8" i="42" s="1"/>
  <c r="M7" i="42"/>
  <c r="I7" i="42"/>
  <c r="J7" i="42" s="1"/>
  <c r="M6" i="42"/>
  <c r="I6" i="42"/>
  <c r="J6" i="42" s="1"/>
  <c r="M5" i="42"/>
  <c r="I5" i="42"/>
  <c r="J5" i="42" s="1"/>
  <c r="M4" i="42"/>
  <c r="I4" i="42"/>
  <c r="J4" i="42" s="1"/>
  <c r="M3" i="42"/>
  <c r="I3" i="42"/>
  <c r="J3" i="42" s="1"/>
  <c r="I4" i="41" l="1"/>
  <c r="I5" i="41"/>
  <c r="I6" i="41"/>
  <c r="I7" i="41"/>
  <c r="I8" i="41"/>
  <c r="I9" i="41"/>
  <c r="J9" i="41" s="1"/>
  <c r="I10" i="41"/>
  <c r="I11" i="41"/>
  <c r="I12" i="41"/>
  <c r="I13" i="41"/>
  <c r="I14" i="41"/>
  <c r="I15" i="41"/>
  <c r="I16" i="41"/>
  <c r="I17" i="41"/>
  <c r="I18" i="41"/>
  <c r="I19" i="41"/>
  <c r="I20" i="41"/>
  <c r="I21" i="41"/>
  <c r="I3" i="41"/>
  <c r="M4" i="41" l="1"/>
  <c r="M5" i="41"/>
  <c r="M6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3" i="41"/>
  <c r="J21" i="41"/>
  <c r="J20" i="41"/>
  <c r="J19" i="41"/>
  <c r="J18" i="41"/>
  <c r="J17" i="41"/>
  <c r="J16" i="41"/>
  <c r="J15" i="41"/>
  <c r="J14" i="41"/>
  <c r="J13" i="41"/>
  <c r="J12" i="41"/>
  <c r="J11" i="41"/>
  <c r="J10" i="41"/>
  <c r="J8" i="41"/>
  <c r="J7" i="41"/>
  <c r="J6" i="41"/>
  <c r="J5" i="41"/>
  <c r="J4" i="41"/>
  <c r="J3" i="41"/>
  <c r="J21" i="39" l="1"/>
  <c r="J20" i="39"/>
  <c r="J19" i="39"/>
  <c r="J18" i="39"/>
  <c r="J17" i="39"/>
  <c r="J16" i="39"/>
  <c r="J15" i="39"/>
  <c r="J14" i="39"/>
  <c r="J13" i="39"/>
  <c r="J12" i="39"/>
  <c r="J11" i="39"/>
  <c r="J10" i="39"/>
  <c r="J8" i="39"/>
  <c r="J7" i="39"/>
  <c r="J6" i="39"/>
  <c r="J5" i="39"/>
  <c r="J4" i="39"/>
  <c r="J3" i="39"/>
  <c r="N28" i="38" l="1"/>
  <c r="N27" i="38"/>
  <c r="N26" i="38"/>
  <c r="N25" i="38"/>
  <c r="N24" i="38"/>
  <c r="N23" i="38"/>
  <c r="N22" i="38"/>
  <c r="N20" i="38"/>
  <c r="N19" i="38"/>
  <c r="N18" i="38"/>
  <c r="N16" i="38"/>
  <c r="N13" i="38"/>
  <c r="N12" i="38"/>
  <c r="N11" i="38"/>
  <c r="N7" i="38"/>
  <c r="N5" i="38"/>
  <c r="N3" i="38"/>
  <c r="J8" i="38"/>
  <c r="J5" i="38"/>
  <c r="J6" i="38"/>
  <c r="J7" i="38"/>
  <c r="J10" i="38"/>
  <c r="J11" i="38"/>
  <c r="J12" i="38"/>
  <c r="J13" i="38"/>
  <c r="J15" i="38"/>
  <c r="J16" i="38"/>
  <c r="J17" i="38"/>
  <c r="J18" i="38"/>
  <c r="J19" i="38"/>
  <c r="J20" i="38"/>
  <c r="J25" i="38"/>
  <c r="J26" i="38"/>
  <c r="J27" i="38"/>
  <c r="J21" i="38"/>
  <c r="J28" i="38"/>
  <c r="J22" i="38"/>
  <c r="J23" i="38"/>
  <c r="J24" i="38"/>
  <c r="J4" i="38"/>
  <c r="J3" i="38"/>
</calcChain>
</file>

<file path=xl/sharedStrings.xml><?xml version="1.0" encoding="utf-8"?>
<sst xmlns="http://schemas.openxmlformats.org/spreadsheetml/2006/main" count="430" uniqueCount="81">
  <si>
    <t>თბილისი</t>
  </si>
  <si>
    <t>შპს 5 კლინიკური საავადმყოფო</t>
  </si>
  <si>
    <t>შპს დავით დავარაშვილის კლინიკა</t>
  </si>
  <si>
    <t>შპს ჰერა 2011</t>
  </si>
  <si>
    <t>შპს აკადემიკოს ო. ღუდუშაურის სახელობის ეროვნული სამედიცინო ცენტრი</t>
  </si>
  <si>
    <t>შპს ემბრიო</t>
  </si>
  <si>
    <t>შპს ქუთაისის N3 სამშობიარო სახლი</t>
  </si>
  <si>
    <t>შპს ქუთაისის ახალი №2 სამშობიარო სახლი</t>
  </si>
  <si>
    <t>შპს პირველი სამედიცინო ცენტრი</t>
  </si>
  <si>
    <t>შპს მედკაპიტალი</t>
  </si>
  <si>
    <t>შპს პირველი საავადმყოფო</t>
  </si>
  <si>
    <t>ბათუმი</t>
  </si>
  <si>
    <t>ქუთაისი</t>
  </si>
  <si>
    <t>პერინატალური სერვისების დონე</t>
  </si>
  <si>
    <t>მშობიარობათა და საკეირო კვეთების რაოდენობები პერინატალური სერვისების მიმწოდებელი სამედიცინო დაწესებულებების მიხედვით</t>
  </si>
  <si>
    <t>დაწესებულება</t>
  </si>
  <si>
    <t>ქალაქი</t>
  </si>
  <si>
    <t>შპს "პინეო სამედიცინო ეკოსისტემა"</t>
  </si>
  <si>
    <t>შპს "BROTHERS"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</si>
  <si>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</si>
  <si>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,, ირის ბორჩაშვილის სახელობის ჯანმრთელობის ცენტრი მედინა"</t>
  </si>
  <si>
    <t>ს/ს ჩაჩავას კლინიკა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</si>
  <si>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</si>
  <si>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შ.პ.ს.,,ბაიები"</t>
  </si>
  <si>
    <t>შპს "ახალი სამშობიარო ცენტრი"</t>
  </si>
  <si>
    <t>შპს "გაგუას კლინიკა"</t>
  </si>
  <si>
    <t>შპს "იმედის კლინიკა"</t>
  </si>
  <si>
    <t>შპს "ოქროს საწმისი -XXI საუკუნე"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</si>
  <si>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</si>
  <si>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ბომონდი</t>
  </si>
  <si>
    <t>შპს ლერი ხონელიძის სახელობის კლინიკა</t>
  </si>
  <si>
    <t>შპს ნათელა პატარკაციშვილის სახელობის მრავალპროფილური კლინიკა დედაშვილობა</t>
  </si>
  <si>
    <t>შპს საქართველოს საპატრიარქოს წმიდა იოაკიმე და ანას სახელობის სამედიცინო ცენტრი</t>
  </si>
  <si>
    <t>საკეისრო კვეთების ხვედრითი წილი % (2016)</t>
  </si>
  <si>
    <t>% შუალედის შესაბამისად</t>
  </si>
  <si>
    <t>ხელშეკრულების გაფორმების თარიღი</t>
  </si>
  <si>
    <t>01.03.2017</t>
  </si>
  <si>
    <t>მისამართი</t>
  </si>
  <si>
    <t>საიდენტიფიკაციო კოდი</t>
  </si>
  <si>
    <t>თბილისი, კოსტავას №38</t>
  </si>
  <si>
    <t>ქ. თბილისი. გუდამაყრის ქ.N4</t>
  </si>
  <si>
    <t>ქ.ბათუმი, გენ. ა.აბაშიძის ქ.N14</t>
  </si>
  <si>
    <t>ქ. თბილისი, გორგასლის ქ. 93</t>
  </si>
  <si>
    <t>აეროპორტის გზატკეცილი N64</t>
  </si>
  <si>
    <t>ბათუმი,ფრიდონ ხალვაშის გამზირი 237</t>
  </si>
  <si>
    <t>თბილისი, თემქა,მე-11 მ/რ, I კვარტალი</t>
  </si>
  <si>
    <t>ქ. ქუთაისი, ჯავახიშვილის ქ.N83ა</t>
  </si>
  <si>
    <t>თბილისი,ნოდარ ბოხუას ქ.N12/ლუბლიანას ქ.N66</t>
  </si>
  <si>
    <t>თბილისი, წინანდლის ქ. N9</t>
  </si>
  <si>
    <t>ქ. თბილისი. ჟანი კალანდაძის ქ. N26</t>
  </si>
  <si>
    <t>ქუთაისი, ზ. გამსახურდიას შეს.#15</t>
  </si>
  <si>
    <t>ლუბლიანას ქ.N13/მ.ჭიაურელის ქ.N6.</t>
  </si>
  <si>
    <t>ვაჟა-ფშაველას გამზ. # 83/11</t>
  </si>
  <si>
    <t>თბილისი, ლუბლიანას ქ. N2/6</t>
  </si>
  <si>
    <t>ქ. თბილისი, დიღომი, მირიან მეფია #10ა</t>
  </si>
  <si>
    <t>ქუთაისი, ლორთქიფანიძის ქ. N11</t>
  </si>
  <si>
    <t>თბილისი, ილია ვეკუას ქ.N18</t>
  </si>
  <si>
    <t>თბილისი. პ. ქავთარაძის N21ა</t>
  </si>
  <si>
    <t>ქ. თბილისი. წინანდლის ქ. N9</t>
  </si>
  <si>
    <t>ქ.თბილისი, წინანდლის ქ.N9</t>
  </si>
  <si>
    <t>თბილისი, ცოტნე დადიანის N255</t>
  </si>
  <si>
    <t>ქ.თბილისი, გორგასლისქN95</t>
  </si>
  <si>
    <t>ქუთაისი, ჯავახიშვილის ქ. N11</t>
  </si>
  <si>
    <t>ლორთქიფანიძის ქ. N13</t>
  </si>
  <si>
    <t>თბილისი, ლუბლიანას ქ. №5</t>
  </si>
  <si>
    <t>საკეისრო კვეთების ხვედრითი წილი % (2017.03.01 - 2018.02.28)</t>
  </si>
  <si>
    <t xml:space="preserve">(D)=მშობიარობის საერთო რაოდენობა </t>
  </si>
  <si>
    <t>(N)= საკეისრო კვეთის აბსოლუტური რაოდენობა</t>
  </si>
  <si>
    <t>საკეისრო კვეთების ხვედრითი წილი % კლების მაჩვენებელი</t>
  </si>
  <si>
    <t>0</t>
  </si>
  <si>
    <t>შენიშვნა</t>
  </si>
  <si>
    <t>საჯარიმო სანქცია (CSE*300)</t>
  </si>
  <si>
    <t xml:space="preserve">CSE </t>
  </si>
  <si>
    <t>მშობიარობა-საკეისრო კვეთების საერთო რაოდენობა საანალიზო პერიოდის განმავლობაში &lt;500 (ხელშეკრულება არ გაფორმდა)</t>
  </si>
  <si>
    <t>მიმწოდებლის მიერ 2017 წლის ივლისის თვიდან არ ფიქსირდება შეტყობინება. აღნიშნულთან დაკავშირებით შესაბამისი საჯარიმო სანქციის განსაზღვრის განმარტება გამოიგზავნება დამატებით.</t>
  </si>
  <si>
    <t>?</t>
  </si>
  <si>
    <t>%</t>
  </si>
  <si>
    <t>საკეისრო კვეთების ხვედრითი წილი % (2018.04.01 - 2018.03.31)</t>
  </si>
  <si>
    <t>CSE რაოდენობა</t>
  </si>
  <si>
    <t>საჯარიმო სანქცია</t>
  </si>
  <si>
    <t>საკეისრო კვეთების ხვედრითი წილი % (2018.04.01 - 2019.03.31)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</si>
</sst>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1" fontId="7" fillId="3" borderId="1" xfId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/>
    </xf>
    <xf numFmtId="2" fontId="4" fillId="0" borderId="1" xfId="5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7" fillId="3" borderId="1" xfId="1" applyFont="1" applyFill="1" applyBorder="1" applyAlignment="1">
      <alignment horizontal="center" vertical="center" wrapText="1"/>
    </xf>
    <xf numFmtId="0" fontId="7" fillId="3" borderId="1" xfId="5" applyNumberFormat="1" applyFont="1" applyFill="1" applyBorder="1" applyAlignment="1">
      <alignment horizontal="center" vertical="center" wrapText="1"/>
    </xf>
    <xf numFmtId="0" fontId="7" fillId="3" borderId="2" xfId="5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/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3" fontId="4" fillId="0" borderId="0" xfId="0" applyNumberFormat="1" applyFont="1"/>
    <xf numFmtId="164" fontId="4" fillId="0" borderId="0" xfId="0" applyNumberFormat="1" applyFont="1"/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/>
    <xf numFmtId="164" fontId="4" fillId="0" borderId="1" xfId="0" applyNumberFormat="1" applyFont="1" applyBorder="1"/>
    <xf numFmtId="9" fontId="4" fillId="0" borderId="0" xfId="5" applyFont="1" applyAlignment="1">
      <alignment horizontal="centerContinuous" vertical="center"/>
    </xf>
    <xf numFmtId="9" fontId="7" fillId="3" borderId="1" xfId="5" applyFont="1" applyFill="1" applyBorder="1" applyAlignment="1">
      <alignment horizontal="center" vertical="center" wrapText="1"/>
    </xf>
    <xf numFmtId="9" fontId="4" fillId="0" borderId="1" xfId="5" applyFont="1" applyFill="1" applyBorder="1" applyAlignment="1">
      <alignment horizontal="center"/>
    </xf>
    <xf numFmtId="9" fontId="0" fillId="0" borderId="0" xfId="5" applyFont="1"/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5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43" fontId="0" fillId="0" borderId="1" xfId="13" applyFont="1" applyFill="1" applyBorder="1"/>
    <xf numFmtId="0" fontId="12" fillId="0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</cellXfs>
  <cellStyles count="14">
    <cellStyle name="Comma" xfId="13" builtinId="3"/>
    <cellStyle name="Comma 2" xfId="7"/>
    <cellStyle name="Normal" xfId="0" builtinId="0"/>
    <cellStyle name="Normal 2" xfId="1"/>
    <cellStyle name="Normal 2 2" xfId="11"/>
    <cellStyle name="Normal 2 3" xfId="12"/>
    <cellStyle name="Normal 2 4" xfId="10"/>
    <cellStyle name="Normal 2 5" xfId="8"/>
    <cellStyle name="Normal 3" xfId="2"/>
    <cellStyle name="Normal 4" xfId="3"/>
    <cellStyle name="Normal 5" xfId="4"/>
    <cellStyle name="Percent" xfId="5" builtinId="5"/>
    <cellStyle name="Percent 2" xfId="6"/>
    <cellStyle name="Percent 2 2" xfId="9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27" sqref="A27"/>
    </sheetView>
  </sheetViews>
  <sheetFormatPr defaultColWidth="9" defaultRowHeight="15" x14ac:dyDescent="0.25"/>
  <cols>
    <col min="1" max="1" width="22.140625" style="1" customWidth="1"/>
    <col min="2" max="2" width="12" style="1" customWidth="1"/>
    <col min="3" max="3" width="10" style="1" customWidth="1"/>
    <col min="4" max="4" width="10.140625" style="2" customWidth="1"/>
    <col min="5" max="5" width="11" style="1" customWidth="1"/>
    <col min="6" max="6" width="12.140625" style="1" customWidth="1"/>
    <col min="7" max="7" width="14" style="4" customWidth="1"/>
    <col min="8" max="8" width="16.140625" style="5" customWidth="1"/>
    <col min="9" max="9" width="13.42578125" style="1" customWidth="1"/>
    <col min="10" max="10" width="14.7109375" style="1" customWidth="1"/>
    <col min="11" max="11" width="13.85546875" style="1" customWidth="1"/>
    <col min="12" max="12" width="15.42578125" style="1" customWidth="1"/>
    <col min="13" max="13" width="7.85546875" style="1" customWidth="1"/>
    <col min="14" max="14" width="11.7109375" style="1" customWidth="1"/>
    <col min="15" max="15" width="41.7109375" style="1" customWidth="1"/>
    <col min="16" max="16384" width="9" style="1"/>
  </cols>
  <sheetData>
    <row r="1" spans="1:15" ht="27.75" customHeight="1" x14ac:dyDescent="0.25">
      <c r="A1" s="17" t="s">
        <v>14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</row>
    <row r="2" spans="1:15" s="29" customFormat="1" ht="93.75" customHeight="1" x14ac:dyDescent="0.2">
      <c r="A2" s="25" t="s">
        <v>15</v>
      </c>
      <c r="B2" s="20" t="s">
        <v>37</v>
      </c>
      <c r="C2" s="20" t="s">
        <v>38</v>
      </c>
      <c r="D2" s="25" t="s">
        <v>13</v>
      </c>
      <c r="E2" s="25" t="s">
        <v>16</v>
      </c>
      <c r="F2" s="26" t="s">
        <v>34</v>
      </c>
      <c r="G2" s="20" t="s">
        <v>33</v>
      </c>
      <c r="H2" s="27" t="s">
        <v>35</v>
      </c>
      <c r="I2" s="20" t="s">
        <v>65</v>
      </c>
      <c r="J2" s="20" t="s">
        <v>68</v>
      </c>
      <c r="K2" s="28" t="s">
        <v>66</v>
      </c>
      <c r="L2" s="28" t="s">
        <v>67</v>
      </c>
      <c r="M2" s="28" t="s">
        <v>72</v>
      </c>
      <c r="N2" s="28" t="s">
        <v>71</v>
      </c>
      <c r="O2" s="28" t="s">
        <v>70</v>
      </c>
    </row>
    <row r="3" spans="1:15" s="3" customFormat="1" x14ac:dyDescent="0.25">
      <c r="A3" s="13" t="s">
        <v>21</v>
      </c>
      <c r="B3" s="13" t="s">
        <v>39</v>
      </c>
      <c r="C3" s="13">
        <v>203827608</v>
      </c>
      <c r="D3" s="6">
        <v>2</v>
      </c>
      <c r="E3" s="6" t="s">
        <v>0</v>
      </c>
      <c r="F3" s="7">
        <v>3</v>
      </c>
      <c r="G3" s="22">
        <v>40</v>
      </c>
      <c r="H3" s="8" t="s">
        <v>36</v>
      </c>
      <c r="I3" s="23">
        <v>38.9089269612263</v>
      </c>
      <c r="J3" s="21">
        <f t="shared" ref="J3:J8" si="0">(G3-I3)-F3</f>
        <v>-1.9089269612262996</v>
      </c>
      <c r="K3" s="12">
        <v>2218</v>
      </c>
      <c r="L3" s="12">
        <v>863</v>
      </c>
      <c r="M3" s="12">
        <v>527</v>
      </c>
      <c r="N3" s="12">
        <f>M3*300</f>
        <v>158100</v>
      </c>
      <c r="O3" s="24"/>
    </row>
    <row r="4" spans="1:15" s="3" customFormat="1" x14ac:dyDescent="0.25">
      <c r="A4" s="14" t="s">
        <v>22</v>
      </c>
      <c r="B4" s="13" t="s">
        <v>40</v>
      </c>
      <c r="C4" s="13">
        <v>211328703</v>
      </c>
      <c r="D4" s="6">
        <v>2</v>
      </c>
      <c r="E4" s="6" t="s">
        <v>0</v>
      </c>
      <c r="F4" s="7">
        <v>7</v>
      </c>
      <c r="G4" s="22">
        <v>47.058823529411796</v>
      </c>
      <c r="H4" s="8" t="s">
        <v>36</v>
      </c>
      <c r="I4" s="23">
        <v>38.5416666666667</v>
      </c>
      <c r="J4" s="12">
        <f t="shared" si="0"/>
        <v>1.5171568627450966</v>
      </c>
      <c r="K4" s="12">
        <v>384</v>
      </c>
      <c r="L4" s="12">
        <v>148</v>
      </c>
      <c r="M4" s="12">
        <v>119</v>
      </c>
      <c r="N4" s="12"/>
      <c r="O4" s="24"/>
    </row>
    <row r="5" spans="1:15" s="3" customFormat="1" x14ac:dyDescent="0.25">
      <c r="A5" s="9" t="s">
        <v>18</v>
      </c>
      <c r="B5" s="13" t="s">
        <v>41</v>
      </c>
      <c r="C5" s="13">
        <v>445412152</v>
      </c>
      <c r="D5" s="6">
        <v>3</v>
      </c>
      <c r="E5" s="6" t="s">
        <v>11</v>
      </c>
      <c r="F5" s="7">
        <v>2</v>
      </c>
      <c r="G5" s="22">
        <v>54.558823529411796</v>
      </c>
      <c r="H5" s="8" t="s">
        <v>36</v>
      </c>
      <c r="I5" s="23">
        <v>56.323529411764703</v>
      </c>
      <c r="J5" s="21">
        <f t="shared" si="0"/>
        <v>-3.7647058823529065</v>
      </c>
      <c r="K5" s="12">
        <v>680</v>
      </c>
      <c r="L5" s="12">
        <v>383</v>
      </c>
      <c r="M5" s="12">
        <v>234</v>
      </c>
      <c r="N5" s="12">
        <f>M5*300</f>
        <v>70200</v>
      </c>
      <c r="O5" s="24"/>
    </row>
    <row r="6" spans="1:15" s="3" customFormat="1" ht="15.75" customHeight="1" x14ac:dyDescent="0.25">
      <c r="A6" s="15" t="s">
        <v>17</v>
      </c>
      <c r="B6" s="13" t="s">
        <v>42</v>
      </c>
      <c r="C6" s="13">
        <v>405064594</v>
      </c>
      <c r="D6" s="10">
        <v>3</v>
      </c>
      <c r="E6" s="10" t="s">
        <v>0</v>
      </c>
      <c r="F6" s="11" t="s">
        <v>69</v>
      </c>
      <c r="G6" s="22">
        <v>35.136642498605703</v>
      </c>
      <c r="H6" s="8" t="s">
        <v>36</v>
      </c>
      <c r="I6" s="23">
        <v>33.989898989898997</v>
      </c>
      <c r="J6" s="12">
        <f t="shared" si="0"/>
        <v>1.1467435087067059</v>
      </c>
      <c r="K6" s="12">
        <v>1980</v>
      </c>
      <c r="L6" s="12">
        <v>673</v>
      </c>
      <c r="M6" s="12">
        <v>498</v>
      </c>
      <c r="N6" s="12"/>
      <c r="O6" s="24"/>
    </row>
    <row r="7" spans="1:15" s="3" customFormat="1" x14ac:dyDescent="0.25">
      <c r="A7" s="15" t="s">
        <v>19</v>
      </c>
      <c r="B7" s="13" t="s">
        <v>43</v>
      </c>
      <c r="C7" s="13">
        <v>404865981</v>
      </c>
      <c r="D7" s="10">
        <v>2</v>
      </c>
      <c r="E7" s="10" t="s">
        <v>11</v>
      </c>
      <c r="F7" s="7">
        <v>5</v>
      </c>
      <c r="G7" s="22">
        <v>41.459502806736197</v>
      </c>
      <c r="H7" s="8" t="s">
        <v>36</v>
      </c>
      <c r="I7" s="23">
        <v>43.686698176907498</v>
      </c>
      <c r="J7" s="21">
        <f t="shared" si="0"/>
        <v>-7.2271953701713016</v>
      </c>
      <c r="K7" s="12">
        <v>1481</v>
      </c>
      <c r="L7" s="12">
        <v>647</v>
      </c>
      <c r="M7" s="12">
        <v>472</v>
      </c>
      <c r="N7" s="12">
        <f>M7*300</f>
        <v>141600</v>
      </c>
      <c r="O7" s="24"/>
    </row>
    <row r="8" spans="1:15" s="3" customFormat="1" x14ac:dyDescent="0.25">
      <c r="A8" s="15" t="s">
        <v>20</v>
      </c>
      <c r="B8" s="13" t="s">
        <v>44</v>
      </c>
      <c r="C8" s="13">
        <v>245599758</v>
      </c>
      <c r="D8" s="10">
        <v>3</v>
      </c>
      <c r="E8" s="6" t="s">
        <v>11</v>
      </c>
      <c r="F8" s="7">
        <v>0</v>
      </c>
      <c r="G8" s="22">
        <v>43.570536828963803</v>
      </c>
      <c r="H8" s="8" t="s">
        <v>36</v>
      </c>
      <c r="I8" s="23">
        <v>49.892241379310299</v>
      </c>
      <c r="J8" s="12">
        <f t="shared" si="0"/>
        <v>-6.3217045503464959</v>
      </c>
      <c r="K8" s="12">
        <v>928</v>
      </c>
      <c r="L8" s="12">
        <v>463</v>
      </c>
      <c r="M8" s="12">
        <v>261</v>
      </c>
      <c r="N8" s="12"/>
      <c r="O8" s="24"/>
    </row>
    <row r="9" spans="1:15" s="3" customFormat="1" x14ac:dyDescent="0.25">
      <c r="A9" s="9" t="s">
        <v>1</v>
      </c>
      <c r="B9" s="13" t="s">
        <v>45</v>
      </c>
      <c r="C9" s="13">
        <v>200010674</v>
      </c>
      <c r="D9" s="6">
        <v>3</v>
      </c>
      <c r="E9" s="6" t="s">
        <v>0</v>
      </c>
      <c r="F9" s="7">
        <v>0</v>
      </c>
      <c r="G9" s="22">
        <v>45.774647887323901</v>
      </c>
      <c r="H9" s="8" t="s">
        <v>36</v>
      </c>
      <c r="I9" s="23">
        <v>50.369276218611503</v>
      </c>
      <c r="J9" s="12"/>
      <c r="K9" s="12">
        <v>677</v>
      </c>
      <c r="L9" s="12">
        <v>341</v>
      </c>
      <c r="M9" s="12">
        <v>251</v>
      </c>
      <c r="N9" s="12"/>
      <c r="O9" s="24"/>
    </row>
    <row r="10" spans="1:15" s="3" customFormat="1" x14ac:dyDescent="0.25">
      <c r="A10" s="14" t="s">
        <v>28</v>
      </c>
      <c r="B10" s="13" t="s">
        <v>46</v>
      </c>
      <c r="C10" s="13">
        <v>212841424</v>
      </c>
      <c r="D10" s="6">
        <v>3</v>
      </c>
      <c r="E10" s="6" t="s">
        <v>12</v>
      </c>
      <c r="F10" s="7">
        <v>0</v>
      </c>
      <c r="G10" s="22">
        <v>56.9702602230483</v>
      </c>
      <c r="H10" s="8" t="s">
        <v>36</v>
      </c>
      <c r="I10" s="23">
        <v>56.2555456965395</v>
      </c>
      <c r="J10" s="12">
        <f>(G10-I10)-F10</f>
        <v>0.71471452650879996</v>
      </c>
      <c r="K10" s="12">
        <v>1127</v>
      </c>
      <c r="L10" s="12">
        <v>634</v>
      </c>
      <c r="M10" s="12">
        <v>427</v>
      </c>
      <c r="N10" s="12"/>
      <c r="O10" s="24"/>
    </row>
    <row r="11" spans="1:15" s="3" customFormat="1" x14ac:dyDescent="0.25">
      <c r="A11" s="9" t="s">
        <v>4</v>
      </c>
      <c r="B11" s="13" t="s">
        <v>47</v>
      </c>
      <c r="C11" s="13">
        <v>202193544</v>
      </c>
      <c r="D11" s="6">
        <v>3</v>
      </c>
      <c r="E11" s="6" t="s">
        <v>0</v>
      </c>
      <c r="F11" s="7">
        <v>0</v>
      </c>
      <c r="G11" s="22">
        <v>57.6725613234455</v>
      </c>
      <c r="H11" s="8" t="s">
        <v>36</v>
      </c>
      <c r="I11" s="23">
        <v>61.823573017049704</v>
      </c>
      <c r="J11" s="21">
        <f>(G11-I11)-F11</f>
        <v>-4.1510116936042039</v>
      </c>
      <c r="K11" s="12">
        <v>1349</v>
      </c>
      <c r="L11" s="12">
        <v>834</v>
      </c>
      <c r="M11" s="12">
        <v>735</v>
      </c>
      <c r="N11" s="12">
        <f t="shared" ref="N11:N13" si="1">M11*300</f>
        <v>220500</v>
      </c>
      <c r="O11" s="24"/>
    </row>
    <row r="12" spans="1:15" s="3" customFormat="1" x14ac:dyDescent="0.25">
      <c r="A12" s="14" t="s">
        <v>24</v>
      </c>
      <c r="B12" s="13" t="s">
        <v>48</v>
      </c>
      <c r="C12" s="13">
        <v>401956433</v>
      </c>
      <c r="D12" s="6">
        <v>2</v>
      </c>
      <c r="E12" s="6" t="s">
        <v>0</v>
      </c>
      <c r="F12" s="7">
        <v>9</v>
      </c>
      <c r="G12" s="22">
        <v>55.451713395638599</v>
      </c>
      <c r="H12" s="8" t="s">
        <v>36</v>
      </c>
      <c r="I12" s="23">
        <v>59.629629629629598</v>
      </c>
      <c r="J12" s="21">
        <f>(G12-I12)-F12</f>
        <v>-13.177916233990999</v>
      </c>
      <c r="K12" s="12">
        <v>540</v>
      </c>
      <c r="L12" s="12">
        <v>322</v>
      </c>
      <c r="M12" s="12">
        <v>210</v>
      </c>
      <c r="N12" s="12">
        <f t="shared" si="1"/>
        <v>63000</v>
      </c>
      <c r="O12" s="24"/>
    </row>
    <row r="13" spans="1:15" s="3" customFormat="1" x14ac:dyDescent="0.25">
      <c r="A13" s="14" t="s">
        <v>23</v>
      </c>
      <c r="B13" s="13" t="s">
        <v>49</v>
      </c>
      <c r="C13" s="13">
        <v>406048281</v>
      </c>
      <c r="D13" s="10">
        <v>2</v>
      </c>
      <c r="E13" s="6" t="s">
        <v>0</v>
      </c>
      <c r="F13" s="7">
        <v>3</v>
      </c>
      <c r="G13" s="22">
        <v>39.322381930184797</v>
      </c>
      <c r="H13" s="8" t="s">
        <v>36</v>
      </c>
      <c r="I13" s="23">
        <v>37.0548604427334</v>
      </c>
      <c r="J13" s="21">
        <f>(G13-I13)-F13</f>
        <v>-0.73247851254860308</v>
      </c>
      <c r="K13" s="12">
        <v>1039</v>
      </c>
      <c r="L13" s="12">
        <v>385</v>
      </c>
      <c r="M13" s="12">
        <v>301</v>
      </c>
      <c r="N13" s="12">
        <f t="shared" si="1"/>
        <v>90300</v>
      </c>
      <c r="O13" s="24"/>
    </row>
    <row r="14" spans="1:15" s="3" customFormat="1" x14ac:dyDescent="0.25">
      <c r="A14" s="14" t="s">
        <v>29</v>
      </c>
      <c r="B14" s="13" t="s">
        <v>50</v>
      </c>
      <c r="C14" s="13">
        <v>212798070</v>
      </c>
      <c r="D14" s="10">
        <v>2</v>
      </c>
      <c r="E14" s="6" t="s">
        <v>12</v>
      </c>
      <c r="F14" s="7">
        <v>15</v>
      </c>
      <c r="G14" s="22">
        <v>60.949681077250197</v>
      </c>
      <c r="H14" s="8" t="s">
        <v>36</v>
      </c>
      <c r="I14" s="23"/>
      <c r="J14" s="12"/>
      <c r="K14" s="12">
        <v>810</v>
      </c>
      <c r="L14" s="12">
        <v>405</v>
      </c>
      <c r="M14" s="12">
        <v>197</v>
      </c>
      <c r="N14" s="12"/>
      <c r="O14" s="38" t="s">
        <v>74</v>
      </c>
    </row>
    <row r="15" spans="1:15" s="3" customFormat="1" x14ac:dyDescent="0.25">
      <c r="A15" s="14" t="s">
        <v>25</v>
      </c>
      <c r="B15" s="13" t="s">
        <v>51</v>
      </c>
      <c r="C15" s="13">
        <v>201945271</v>
      </c>
      <c r="D15" s="10">
        <v>2</v>
      </c>
      <c r="E15" s="6" t="s">
        <v>0</v>
      </c>
      <c r="F15" s="7">
        <v>3</v>
      </c>
      <c r="G15" s="22">
        <v>38.8888888888889</v>
      </c>
      <c r="H15" s="8" t="s">
        <v>36</v>
      </c>
      <c r="I15" s="23">
        <v>35.821294810058859</v>
      </c>
      <c r="J15" s="12">
        <f t="shared" ref="J15:J28" si="2">(G15-I15)-F15</f>
        <v>6.7594078830040871E-2</v>
      </c>
      <c r="K15" s="12">
        <v>3738</v>
      </c>
      <c r="L15" s="12">
        <v>1339</v>
      </c>
      <c r="M15" s="12">
        <v>1041</v>
      </c>
      <c r="N15" s="12"/>
      <c r="O15" s="24"/>
    </row>
    <row r="16" spans="1:15" s="3" customFormat="1" x14ac:dyDescent="0.25">
      <c r="A16" s="9" t="s">
        <v>2</v>
      </c>
      <c r="B16" s="13" t="s">
        <v>52</v>
      </c>
      <c r="C16" s="13">
        <v>406131939</v>
      </c>
      <c r="D16" s="10">
        <v>2</v>
      </c>
      <c r="E16" s="6" t="s">
        <v>0</v>
      </c>
      <c r="F16" s="7">
        <v>3</v>
      </c>
      <c r="G16" s="22">
        <v>36.121212121212103</v>
      </c>
      <c r="H16" s="8" t="s">
        <v>36</v>
      </c>
      <c r="I16" s="23">
        <v>37.746806039489002</v>
      </c>
      <c r="J16" s="21">
        <f t="shared" si="2"/>
        <v>-4.6255939182768984</v>
      </c>
      <c r="K16" s="12">
        <v>861</v>
      </c>
      <c r="L16" s="12">
        <v>325</v>
      </c>
      <c r="M16" s="12">
        <v>207</v>
      </c>
      <c r="N16" s="12">
        <f>M16*300</f>
        <v>62100</v>
      </c>
      <c r="O16" s="24"/>
    </row>
    <row r="17" spans="1:15" s="3" customFormat="1" x14ac:dyDescent="0.25">
      <c r="A17" s="9" t="s">
        <v>5</v>
      </c>
      <c r="B17" s="13" t="s">
        <v>53</v>
      </c>
      <c r="C17" s="13">
        <v>404854485</v>
      </c>
      <c r="D17" s="10">
        <v>2</v>
      </c>
      <c r="E17" s="6" t="s">
        <v>0</v>
      </c>
      <c r="F17" s="7">
        <v>9</v>
      </c>
      <c r="G17" s="22">
        <v>53.474762253108999</v>
      </c>
      <c r="H17" s="8" t="s">
        <v>36</v>
      </c>
      <c r="I17" s="23">
        <v>44.463373083475297</v>
      </c>
      <c r="J17" s="12">
        <f t="shared" si="2"/>
        <v>1.1389169633702068E-2</v>
      </c>
      <c r="K17" s="12">
        <v>1174</v>
      </c>
      <c r="L17" s="12">
        <v>522</v>
      </c>
      <c r="M17" s="12">
        <v>370</v>
      </c>
      <c r="N17" s="12"/>
      <c r="O17" s="24"/>
    </row>
    <row r="18" spans="1:15" s="3" customFormat="1" x14ac:dyDescent="0.25">
      <c r="A18" s="14" t="s">
        <v>26</v>
      </c>
      <c r="B18" s="13" t="s">
        <v>54</v>
      </c>
      <c r="C18" s="13">
        <v>202249110</v>
      </c>
      <c r="D18" s="10">
        <v>2</v>
      </c>
      <c r="E18" s="6" t="s">
        <v>0</v>
      </c>
      <c r="F18" s="7">
        <v>5</v>
      </c>
      <c r="G18" s="22">
        <v>41.765810895428899</v>
      </c>
      <c r="H18" s="8" t="s">
        <v>36</v>
      </c>
      <c r="I18" s="23">
        <v>52.531863589390298</v>
      </c>
      <c r="J18" s="21">
        <f t="shared" si="2"/>
        <v>-15.766052693961399</v>
      </c>
      <c r="K18" s="12">
        <v>2903</v>
      </c>
      <c r="L18" s="12">
        <v>1525</v>
      </c>
      <c r="M18" s="12">
        <v>1049</v>
      </c>
      <c r="N18" s="12">
        <f t="shared" ref="N18:N20" si="3">M18*300</f>
        <v>314700</v>
      </c>
      <c r="O18" s="24"/>
    </row>
    <row r="19" spans="1:15" s="3" customFormat="1" x14ac:dyDescent="0.25">
      <c r="A19" s="14" t="s">
        <v>30</v>
      </c>
      <c r="B19" s="13" t="s">
        <v>55</v>
      </c>
      <c r="C19" s="13">
        <v>212693487</v>
      </c>
      <c r="D19" s="10">
        <v>2</v>
      </c>
      <c r="E19" s="6" t="s">
        <v>12</v>
      </c>
      <c r="F19" s="7">
        <v>7</v>
      </c>
      <c r="G19" s="22">
        <v>46.411929170549897</v>
      </c>
      <c r="H19" s="8" t="s">
        <v>36</v>
      </c>
      <c r="I19" s="23">
        <v>52.267303102625299</v>
      </c>
      <c r="J19" s="21">
        <f t="shared" si="2"/>
        <v>-12.855373932075402</v>
      </c>
      <c r="K19" s="12">
        <v>1257</v>
      </c>
      <c r="L19" s="12">
        <v>657</v>
      </c>
      <c r="M19" s="12">
        <v>316</v>
      </c>
      <c r="N19" s="12">
        <f t="shared" si="3"/>
        <v>94800</v>
      </c>
      <c r="O19" s="24"/>
    </row>
    <row r="20" spans="1:15" s="3" customFormat="1" x14ac:dyDescent="0.25">
      <c r="A20" s="9" t="s">
        <v>9</v>
      </c>
      <c r="B20" s="13" t="s">
        <v>56</v>
      </c>
      <c r="C20" s="13">
        <v>205218030</v>
      </c>
      <c r="D20" s="10">
        <v>2</v>
      </c>
      <c r="E20" s="6" t="s">
        <v>0</v>
      </c>
      <c r="F20" s="7">
        <v>5</v>
      </c>
      <c r="G20" s="22">
        <v>41.389728096676698</v>
      </c>
      <c r="H20" s="8" t="s">
        <v>36</v>
      </c>
      <c r="I20" s="23">
        <v>37.639553429027103</v>
      </c>
      <c r="J20" s="21">
        <f t="shared" si="2"/>
        <v>-1.2498253323504045</v>
      </c>
      <c r="K20" s="12">
        <v>627</v>
      </c>
      <c r="L20" s="12">
        <v>236</v>
      </c>
      <c r="M20" s="12">
        <v>212</v>
      </c>
      <c r="N20" s="12">
        <f t="shared" si="3"/>
        <v>63600</v>
      </c>
      <c r="O20" s="24"/>
    </row>
    <row r="21" spans="1:15" s="3" customFormat="1" x14ac:dyDescent="0.25">
      <c r="A21" s="9" t="s">
        <v>8</v>
      </c>
      <c r="B21" s="13" t="s">
        <v>60</v>
      </c>
      <c r="C21" s="13">
        <v>200007143</v>
      </c>
      <c r="D21" s="10">
        <v>2</v>
      </c>
      <c r="E21" s="6" t="s">
        <v>0</v>
      </c>
      <c r="F21" s="7">
        <v>1</v>
      </c>
      <c r="G21" s="22">
        <v>32.260424286759303</v>
      </c>
      <c r="H21" s="8" t="s">
        <v>36</v>
      </c>
      <c r="I21" s="23">
        <v>31.151419558359599</v>
      </c>
      <c r="J21" s="12">
        <f t="shared" si="2"/>
        <v>0.10900472839970377</v>
      </c>
      <c r="K21" s="12">
        <v>1268</v>
      </c>
      <c r="L21" s="12">
        <v>395</v>
      </c>
      <c r="M21" s="12">
        <v>308</v>
      </c>
      <c r="N21" s="12"/>
      <c r="O21" s="24"/>
    </row>
    <row r="22" spans="1:15" s="3" customFormat="1" x14ac:dyDescent="0.25">
      <c r="A22" s="9" t="s">
        <v>6</v>
      </c>
      <c r="B22" s="13" t="s">
        <v>62</v>
      </c>
      <c r="C22" s="13">
        <v>412682066</v>
      </c>
      <c r="D22" s="10">
        <v>2</v>
      </c>
      <c r="E22" s="6" t="s">
        <v>12</v>
      </c>
      <c r="F22" s="7">
        <v>7</v>
      </c>
      <c r="G22" s="22">
        <v>50.080775444264901</v>
      </c>
      <c r="H22" s="8" t="s">
        <v>36</v>
      </c>
      <c r="I22" s="23">
        <v>46.040515653775302</v>
      </c>
      <c r="J22" s="21">
        <f t="shared" si="2"/>
        <v>-2.9597402095104002</v>
      </c>
      <c r="K22" s="12">
        <v>543</v>
      </c>
      <c r="L22" s="12">
        <v>250</v>
      </c>
      <c r="M22" s="12">
        <v>218</v>
      </c>
      <c r="N22" s="12">
        <f t="shared" ref="N22:N28" si="4">M22*300</f>
        <v>65400</v>
      </c>
      <c r="O22" s="24"/>
    </row>
    <row r="23" spans="1:15" s="3" customFormat="1" x14ac:dyDescent="0.25">
      <c r="A23" s="9" t="s">
        <v>7</v>
      </c>
      <c r="B23" s="13" t="s">
        <v>63</v>
      </c>
      <c r="C23" s="13">
        <v>412673174</v>
      </c>
      <c r="D23" s="10">
        <v>2</v>
      </c>
      <c r="E23" s="6" t="s">
        <v>12</v>
      </c>
      <c r="F23" s="7">
        <v>9</v>
      </c>
      <c r="G23" s="22">
        <v>51.219512195122</v>
      </c>
      <c r="H23" s="8" t="s">
        <v>36</v>
      </c>
      <c r="I23" s="23">
        <v>52.689010132501899</v>
      </c>
      <c r="J23" s="21">
        <f t="shared" si="2"/>
        <v>-10.469497937379899</v>
      </c>
      <c r="K23" s="12">
        <v>1283</v>
      </c>
      <c r="L23" s="12">
        <v>676</v>
      </c>
      <c r="M23" s="12">
        <v>460</v>
      </c>
      <c r="N23" s="12">
        <f t="shared" si="4"/>
        <v>138000</v>
      </c>
      <c r="O23" s="24"/>
    </row>
    <row r="24" spans="1:15" s="3" customFormat="1" x14ac:dyDescent="0.25">
      <c r="A24" s="16" t="s">
        <v>3</v>
      </c>
      <c r="B24" s="13" t="s">
        <v>64</v>
      </c>
      <c r="C24" s="13">
        <v>404404042</v>
      </c>
      <c r="D24" s="6">
        <v>2</v>
      </c>
      <c r="E24" s="6" t="s">
        <v>0</v>
      </c>
      <c r="F24" s="7">
        <v>5</v>
      </c>
      <c r="G24" s="22">
        <v>44.7678992918961</v>
      </c>
      <c r="H24" s="8" t="s">
        <v>36</v>
      </c>
      <c r="I24" s="23">
        <v>43.898061737257699</v>
      </c>
      <c r="J24" s="21">
        <f t="shared" si="2"/>
        <v>-4.1301624453615986</v>
      </c>
      <c r="K24" s="12">
        <v>2786</v>
      </c>
      <c r="L24" s="12">
        <v>1223</v>
      </c>
      <c r="M24" s="12">
        <v>870</v>
      </c>
      <c r="N24" s="12">
        <f t="shared" si="4"/>
        <v>261000</v>
      </c>
      <c r="O24" s="24"/>
    </row>
    <row r="25" spans="1:15" s="37" customFormat="1" ht="33.75" x14ac:dyDescent="0.2">
      <c r="A25" s="31" t="s">
        <v>31</v>
      </c>
      <c r="B25" s="32" t="s">
        <v>57</v>
      </c>
      <c r="C25" s="32">
        <v>404981622</v>
      </c>
      <c r="D25" s="33">
        <v>2</v>
      </c>
      <c r="E25" s="8" t="s">
        <v>0</v>
      </c>
      <c r="F25" s="7">
        <v>1</v>
      </c>
      <c r="G25" s="22">
        <v>35.3333333333333</v>
      </c>
      <c r="H25" s="8" t="s">
        <v>36</v>
      </c>
      <c r="I25" s="34">
        <v>55.414012738853501</v>
      </c>
      <c r="J25" s="35">
        <f t="shared" si="2"/>
        <v>-21.0806794055202</v>
      </c>
      <c r="K25" s="7">
        <v>157</v>
      </c>
      <c r="L25" s="7">
        <v>87</v>
      </c>
      <c r="M25" s="7">
        <v>73</v>
      </c>
      <c r="N25" s="12">
        <f t="shared" si="4"/>
        <v>21900</v>
      </c>
      <c r="O25" s="36" t="s">
        <v>73</v>
      </c>
    </row>
    <row r="26" spans="1:15" s="37" customFormat="1" ht="33.75" x14ac:dyDescent="0.2">
      <c r="A26" s="31" t="s">
        <v>27</v>
      </c>
      <c r="B26" s="32" t="s">
        <v>58</v>
      </c>
      <c r="C26" s="32">
        <v>203855532</v>
      </c>
      <c r="D26" s="33">
        <v>2</v>
      </c>
      <c r="E26" s="8" t="s">
        <v>0</v>
      </c>
      <c r="F26" s="7">
        <v>15</v>
      </c>
      <c r="G26" s="22">
        <v>76.283185840708001</v>
      </c>
      <c r="H26" s="8" t="s">
        <v>36</v>
      </c>
      <c r="I26" s="34">
        <v>79.710144927536206</v>
      </c>
      <c r="J26" s="35">
        <f t="shared" si="2"/>
        <v>-18.426959086828205</v>
      </c>
      <c r="K26" s="7">
        <v>483</v>
      </c>
      <c r="L26" s="7">
        <v>385</v>
      </c>
      <c r="M26" s="7">
        <v>239</v>
      </c>
      <c r="N26" s="12">
        <f t="shared" si="4"/>
        <v>71700</v>
      </c>
      <c r="O26" s="36" t="s">
        <v>73</v>
      </c>
    </row>
    <row r="27" spans="1:15" s="37" customFormat="1" ht="33.75" x14ac:dyDescent="0.2">
      <c r="A27" s="30" t="s">
        <v>10</v>
      </c>
      <c r="B27" s="32" t="s">
        <v>59</v>
      </c>
      <c r="C27" s="32">
        <v>402022253</v>
      </c>
      <c r="D27" s="33">
        <v>3</v>
      </c>
      <c r="E27" s="8" t="s">
        <v>0</v>
      </c>
      <c r="F27" s="7">
        <v>0</v>
      </c>
      <c r="G27" s="22">
        <v>53.398058252427198</v>
      </c>
      <c r="H27" s="8" t="s">
        <v>36</v>
      </c>
      <c r="I27" s="34">
        <v>65.292096219931295</v>
      </c>
      <c r="J27" s="35">
        <f t="shared" si="2"/>
        <v>-11.894037967504097</v>
      </c>
      <c r="K27" s="7">
        <v>291</v>
      </c>
      <c r="L27" s="7">
        <v>190</v>
      </c>
      <c r="M27" s="7">
        <v>156</v>
      </c>
      <c r="N27" s="12">
        <f t="shared" si="4"/>
        <v>46800</v>
      </c>
      <c r="O27" s="36" t="s">
        <v>73</v>
      </c>
    </row>
    <row r="28" spans="1:15" s="37" customFormat="1" ht="33.75" x14ac:dyDescent="0.2">
      <c r="A28" s="31" t="s">
        <v>32</v>
      </c>
      <c r="B28" s="32" t="s">
        <v>61</v>
      </c>
      <c r="C28" s="32">
        <v>204483380</v>
      </c>
      <c r="D28" s="33">
        <v>2</v>
      </c>
      <c r="E28" s="8" t="s">
        <v>0</v>
      </c>
      <c r="F28" s="7">
        <v>5</v>
      </c>
      <c r="G28" s="22">
        <v>44.945848375451298</v>
      </c>
      <c r="H28" s="8" t="s">
        <v>36</v>
      </c>
      <c r="I28" s="34">
        <v>47.183098591549303</v>
      </c>
      <c r="J28" s="35">
        <f t="shared" si="2"/>
        <v>-7.2372502160980048</v>
      </c>
      <c r="K28" s="7">
        <v>426</v>
      </c>
      <c r="L28" s="7">
        <v>201</v>
      </c>
      <c r="M28" s="7">
        <v>178</v>
      </c>
      <c r="N28" s="12">
        <f t="shared" si="4"/>
        <v>53400</v>
      </c>
      <c r="O28" s="36" t="s">
        <v>73</v>
      </c>
    </row>
  </sheetData>
  <pageMargins left="0.25" right="0.25" top="0.75" bottom="0.75" header="0.3" footer="0.3"/>
  <pageSetup paperSize="9" scale="84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sqref="A1:XFD1048576"/>
    </sheetView>
  </sheetViews>
  <sheetFormatPr defaultColWidth="9" defaultRowHeight="15" x14ac:dyDescent="0.25"/>
  <cols>
    <col min="1" max="1" width="35" style="1" customWidth="1"/>
    <col min="2" max="2" width="12" style="1" customWidth="1"/>
    <col min="3" max="3" width="10" style="1" customWidth="1"/>
    <col min="4" max="4" width="10.140625" style="2" customWidth="1"/>
    <col min="5" max="5" width="11" style="1" customWidth="1"/>
    <col min="6" max="6" width="12.140625" style="1" customWidth="1"/>
    <col min="7" max="7" width="14" style="4" customWidth="1"/>
    <col min="8" max="8" width="16.140625" style="5" customWidth="1"/>
    <col min="9" max="9" width="13.42578125" style="1" customWidth="1"/>
    <col min="10" max="10" width="14.7109375" style="1" customWidth="1"/>
    <col min="11" max="11" width="13.85546875" style="1" customWidth="1"/>
    <col min="12" max="12" width="15.42578125" style="1" customWidth="1"/>
    <col min="13" max="13" width="7.85546875" style="1" customWidth="1"/>
    <col min="14" max="16384" width="9" style="1"/>
  </cols>
  <sheetData>
    <row r="1" spans="1:13" ht="27.75" customHeight="1" x14ac:dyDescent="0.25">
      <c r="A1" s="17" t="s">
        <v>14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</row>
    <row r="2" spans="1:13" s="29" customFormat="1" ht="93.75" customHeight="1" x14ac:dyDescent="0.2">
      <c r="A2" s="25" t="s">
        <v>15</v>
      </c>
      <c r="B2" s="20" t="s">
        <v>37</v>
      </c>
      <c r="C2" s="20" t="s">
        <v>38</v>
      </c>
      <c r="D2" s="25" t="s">
        <v>13</v>
      </c>
      <c r="E2" s="25" t="s">
        <v>16</v>
      </c>
      <c r="F2" s="26" t="s">
        <v>34</v>
      </c>
      <c r="G2" s="20" t="s">
        <v>65</v>
      </c>
      <c r="H2" s="27" t="s">
        <v>35</v>
      </c>
      <c r="I2" s="20" t="s">
        <v>77</v>
      </c>
      <c r="J2" s="20" t="s">
        <v>68</v>
      </c>
      <c r="K2" s="28" t="s">
        <v>66</v>
      </c>
      <c r="L2" s="28" t="s">
        <v>67</v>
      </c>
      <c r="M2" s="28" t="s">
        <v>76</v>
      </c>
    </row>
    <row r="3" spans="1:13" s="3" customFormat="1" x14ac:dyDescent="0.25">
      <c r="A3" s="13" t="s">
        <v>21</v>
      </c>
      <c r="B3" s="13" t="s">
        <v>39</v>
      </c>
      <c r="C3" s="13">
        <v>203827608</v>
      </c>
      <c r="D3" s="6">
        <v>2</v>
      </c>
      <c r="E3" s="6" t="s">
        <v>0</v>
      </c>
      <c r="F3" s="7">
        <v>3</v>
      </c>
      <c r="G3" s="23">
        <v>38.9089269612263</v>
      </c>
      <c r="H3" s="8" t="s">
        <v>36</v>
      </c>
      <c r="I3" s="23"/>
      <c r="J3" s="21">
        <f t="shared" ref="J3:J8" si="0">(G3-I3)-F3</f>
        <v>35.9089269612263</v>
      </c>
      <c r="K3" s="12"/>
      <c r="L3" s="12"/>
      <c r="M3" s="12"/>
    </row>
    <row r="4" spans="1:13" s="3" customFormat="1" x14ac:dyDescent="0.25">
      <c r="A4" s="14" t="s">
        <v>22</v>
      </c>
      <c r="B4" s="13" t="s">
        <v>40</v>
      </c>
      <c r="C4" s="13">
        <v>211328703</v>
      </c>
      <c r="D4" s="6">
        <v>2</v>
      </c>
      <c r="E4" s="6" t="s">
        <v>0</v>
      </c>
      <c r="F4" s="7">
        <v>3</v>
      </c>
      <c r="G4" s="23">
        <v>38.5416666666667</v>
      </c>
      <c r="H4" s="8" t="s">
        <v>36</v>
      </c>
      <c r="I4" s="23"/>
      <c r="J4" s="12">
        <f t="shared" si="0"/>
        <v>35.5416666666667</v>
      </c>
      <c r="K4" s="12"/>
      <c r="L4" s="12"/>
      <c r="M4" s="12"/>
    </row>
    <row r="5" spans="1:13" s="3" customFormat="1" x14ac:dyDescent="0.25">
      <c r="A5" s="9" t="s">
        <v>18</v>
      </c>
      <c r="B5" s="13" t="s">
        <v>41</v>
      </c>
      <c r="C5" s="13">
        <v>445412152</v>
      </c>
      <c r="D5" s="6">
        <v>3</v>
      </c>
      <c r="E5" s="6" t="s">
        <v>11</v>
      </c>
      <c r="F5" s="7" t="s">
        <v>75</v>
      </c>
      <c r="G5" s="23">
        <v>56.323529411764703</v>
      </c>
      <c r="H5" s="8" t="s">
        <v>36</v>
      </c>
      <c r="I5" s="49">
        <v>50.092421441774491</v>
      </c>
      <c r="J5" s="21" t="e">
        <f t="shared" si="0"/>
        <v>#VALUE!</v>
      </c>
      <c r="K5" s="51">
        <v>1082</v>
      </c>
      <c r="L5" s="51">
        <v>542</v>
      </c>
      <c r="M5" s="52">
        <v>50.092421441774491</v>
      </c>
    </row>
    <row r="6" spans="1:13" s="3" customFormat="1" ht="15.75" customHeight="1" x14ac:dyDescent="0.25">
      <c r="A6" s="15" t="s">
        <v>17</v>
      </c>
      <c r="B6" s="13" t="s">
        <v>42</v>
      </c>
      <c r="C6" s="13">
        <v>405064594</v>
      </c>
      <c r="D6" s="10">
        <v>3</v>
      </c>
      <c r="E6" s="10" t="s">
        <v>0</v>
      </c>
      <c r="F6" s="11" t="s">
        <v>75</v>
      </c>
      <c r="G6" s="23">
        <v>33.989898989898997</v>
      </c>
      <c r="H6" s="8" t="s">
        <v>36</v>
      </c>
      <c r="I6" s="23"/>
      <c r="J6" s="12" t="e">
        <f t="shared" si="0"/>
        <v>#VALUE!</v>
      </c>
      <c r="K6" s="12"/>
      <c r="L6" s="12"/>
      <c r="M6" s="12"/>
    </row>
    <row r="7" spans="1:13" s="3" customFormat="1" x14ac:dyDescent="0.25">
      <c r="A7" s="15" t="s">
        <v>19</v>
      </c>
      <c r="B7" s="13" t="s">
        <v>43</v>
      </c>
      <c r="C7" s="13">
        <v>404865981</v>
      </c>
      <c r="D7" s="10">
        <v>2</v>
      </c>
      <c r="E7" s="10" t="s">
        <v>11</v>
      </c>
      <c r="F7" s="7">
        <v>5</v>
      </c>
      <c r="G7" s="23">
        <v>43.686698176907498</v>
      </c>
      <c r="H7" s="8" t="s">
        <v>36</v>
      </c>
      <c r="I7" s="23"/>
      <c r="J7" s="21">
        <f t="shared" si="0"/>
        <v>38.686698176907498</v>
      </c>
      <c r="K7" s="48">
        <v>1523</v>
      </c>
      <c r="L7" s="48">
        <v>632</v>
      </c>
      <c r="M7" s="49">
        <v>41.497045305318451</v>
      </c>
    </row>
    <row r="8" spans="1:13" s="3" customFormat="1" x14ac:dyDescent="0.25">
      <c r="A8" s="15" t="s">
        <v>20</v>
      </c>
      <c r="B8" s="13" t="s">
        <v>44</v>
      </c>
      <c r="C8" s="13">
        <v>245599758</v>
      </c>
      <c r="D8" s="10">
        <v>3</v>
      </c>
      <c r="E8" s="6" t="s">
        <v>11</v>
      </c>
      <c r="F8" s="7" t="s">
        <v>75</v>
      </c>
      <c r="G8" s="23">
        <v>49.892241379310299</v>
      </c>
      <c r="H8" s="8" t="s">
        <v>36</v>
      </c>
      <c r="I8" s="49">
        <v>51.839826839826841</v>
      </c>
      <c r="J8" s="12" t="e">
        <f t="shared" si="0"/>
        <v>#VALUE!</v>
      </c>
      <c r="K8" s="51">
        <v>924</v>
      </c>
      <c r="L8" s="51">
        <v>479</v>
      </c>
      <c r="M8" s="52">
        <v>51.839826839826841</v>
      </c>
    </row>
    <row r="9" spans="1:13" s="3" customFormat="1" x14ac:dyDescent="0.25">
      <c r="A9" s="9" t="s">
        <v>1</v>
      </c>
      <c r="B9" s="13" t="s">
        <v>45</v>
      </c>
      <c r="C9" s="13">
        <v>200010674</v>
      </c>
      <c r="D9" s="6">
        <v>3</v>
      </c>
      <c r="E9" s="6" t="s">
        <v>0</v>
      </c>
      <c r="F9" s="7" t="s">
        <v>75</v>
      </c>
      <c r="G9" s="23">
        <v>50.369276218611503</v>
      </c>
      <c r="H9" s="8" t="s">
        <v>36</v>
      </c>
      <c r="I9" s="23"/>
      <c r="J9" s="12"/>
      <c r="K9" s="12"/>
      <c r="L9" s="12"/>
      <c r="M9" s="12"/>
    </row>
    <row r="10" spans="1:13" s="3" customFormat="1" x14ac:dyDescent="0.25">
      <c r="A10" s="14" t="s">
        <v>28</v>
      </c>
      <c r="B10" s="13" t="s">
        <v>46</v>
      </c>
      <c r="C10" s="13">
        <v>212841424</v>
      </c>
      <c r="D10" s="6">
        <v>3</v>
      </c>
      <c r="E10" s="6" t="s">
        <v>12</v>
      </c>
      <c r="F10" s="7" t="s">
        <v>75</v>
      </c>
      <c r="G10" s="23">
        <v>56.2555456965395</v>
      </c>
      <c r="H10" s="8" t="s">
        <v>36</v>
      </c>
      <c r="I10" s="23"/>
      <c r="J10" s="12" t="e">
        <f t="shared" ref="J10:J21" si="1">(G10-I10)-F10</f>
        <v>#VALUE!</v>
      </c>
      <c r="K10" s="12"/>
      <c r="L10" s="12"/>
      <c r="M10" s="12"/>
    </row>
    <row r="11" spans="1:13" s="3" customFormat="1" x14ac:dyDescent="0.25">
      <c r="A11" s="9" t="s">
        <v>4</v>
      </c>
      <c r="B11" s="13" t="s">
        <v>47</v>
      </c>
      <c r="C11" s="13">
        <v>202193544</v>
      </c>
      <c r="D11" s="6">
        <v>3</v>
      </c>
      <c r="E11" s="6" t="s">
        <v>0</v>
      </c>
      <c r="F11" s="7">
        <v>0.01</v>
      </c>
      <c r="G11" s="23">
        <v>61.823573017049704</v>
      </c>
      <c r="H11" s="8" t="s">
        <v>36</v>
      </c>
      <c r="I11" s="23"/>
      <c r="J11" s="21">
        <f t="shared" si="1"/>
        <v>61.813573017049706</v>
      </c>
      <c r="K11" s="12"/>
      <c r="L11" s="12"/>
      <c r="M11" s="12"/>
    </row>
    <row r="12" spans="1:13" s="47" customFormat="1" x14ac:dyDescent="0.25">
      <c r="A12" s="14" t="s">
        <v>23</v>
      </c>
      <c r="B12" s="13" t="s">
        <v>49</v>
      </c>
      <c r="C12" s="13">
        <v>406048281</v>
      </c>
      <c r="D12" s="10">
        <v>2</v>
      </c>
      <c r="E12" s="6" t="s">
        <v>0</v>
      </c>
      <c r="F12" s="7">
        <v>3</v>
      </c>
      <c r="G12" s="23">
        <v>37.0548604427334</v>
      </c>
      <c r="H12" s="8" t="s">
        <v>36</v>
      </c>
      <c r="I12" s="49">
        <v>29.641025641025642</v>
      </c>
      <c r="J12" s="21">
        <f t="shared" si="1"/>
        <v>4.4138348017077575</v>
      </c>
      <c r="K12" s="51">
        <v>975</v>
      </c>
      <c r="L12" s="51">
        <v>289</v>
      </c>
      <c r="M12" s="52">
        <v>29.641025641025642</v>
      </c>
    </row>
    <row r="13" spans="1:13" s="3" customFormat="1" x14ac:dyDescent="0.25">
      <c r="A13" s="14" t="s">
        <v>25</v>
      </c>
      <c r="B13" s="13" t="s">
        <v>51</v>
      </c>
      <c r="C13" s="13">
        <v>201945271</v>
      </c>
      <c r="D13" s="10">
        <v>2</v>
      </c>
      <c r="E13" s="6" t="s">
        <v>0</v>
      </c>
      <c r="F13" s="7">
        <v>3</v>
      </c>
      <c r="G13" s="23">
        <v>35.821294810058859</v>
      </c>
      <c r="H13" s="8" t="s">
        <v>36</v>
      </c>
      <c r="I13" s="23"/>
      <c r="J13" s="12">
        <f t="shared" si="1"/>
        <v>32.821294810058859</v>
      </c>
      <c r="K13" s="12"/>
      <c r="L13" s="12"/>
      <c r="M13" s="12"/>
    </row>
    <row r="14" spans="1:13" s="3" customFormat="1" x14ac:dyDescent="0.25">
      <c r="A14" s="9" t="s">
        <v>2</v>
      </c>
      <c r="B14" s="13" t="s">
        <v>52</v>
      </c>
      <c r="C14" s="13">
        <v>406131939</v>
      </c>
      <c r="D14" s="10">
        <v>2</v>
      </c>
      <c r="E14" s="6" t="s">
        <v>0</v>
      </c>
      <c r="F14" s="7">
        <v>3</v>
      </c>
      <c r="G14" s="23">
        <v>37.746806039489002</v>
      </c>
      <c r="H14" s="8" t="s">
        <v>36</v>
      </c>
      <c r="I14" s="49">
        <v>30.32178217821782</v>
      </c>
      <c r="J14" s="21">
        <f t="shared" si="1"/>
        <v>4.4250238612711819</v>
      </c>
      <c r="K14" s="51">
        <v>808</v>
      </c>
      <c r="L14" s="51">
        <v>245</v>
      </c>
      <c r="M14" s="52">
        <v>30.32178217821782</v>
      </c>
    </row>
    <row r="15" spans="1:13" s="3" customFormat="1" x14ac:dyDescent="0.25">
      <c r="A15" s="9" t="s">
        <v>5</v>
      </c>
      <c r="B15" s="13" t="s">
        <v>53</v>
      </c>
      <c r="C15" s="13">
        <v>404854485</v>
      </c>
      <c r="D15" s="10">
        <v>2</v>
      </c>
      <c r="E15" s="6" t="s">
        <v>0</v>
      </c>
      <c r="F15" s="50">
        <v>5</v>
      </c>
      <c r="G15" s="23">
        <v>44.463373083475297</v>
      </c>
      <c r="H15" s="8" t="s">
        <v>36</v>
      </c>
      <c r="I15" s="49">
        <v>48.49290780141844</v>
      </c>
      <c r="J15" s="12">
        <f t="shared" si="1"/>
        <v>-9.0295347179431431</v>
      </c>
      <c r="K15" s="51">
        <v>1128</v>
      </c>
      <c r="L15" s="51">
        <v>547</v>
      </c>
      <c r="M15" s="52">
        <v>48.49290780141844</v>
      </c>
    </row>
    <row r="16" spans="1:13" s="3" customFormat="1" x14ac:dyDescent="0.25">
      <c r="A16" s="14" t="s">
        <v>26</v>
      </c>
      <c r="B16" s="13" t="s">
        <v>54</v>
      </c>
      <c r="C16" s="13">
        <v>202249110</v>
      </c>
      <c r="D16" s="10">
        <v>2</v>
      </c>
      <c r="E16" s="6" t="s">
        <v>0</v>
      </c>
      <c r="F16" s="50">
        <v>9</v>
      </c>
      <c r="G16" s="23">
        <v>52.531863589390298</v>
      </c>
      <c r="H16" s="8" t="s">
        <v>36</v>
      </c>
      <c r="I16" s="23"/>
      <c r="J16" s="21">
        <f t="shared" si="1"/>
        <v>43.531863589390298</v>
      </c>
      <c r="K16" s="12"/>
      <c r="L16" s="12"/>
      <c r="M16" s="12"/>
    </row>
    <row r="17" spans="1:13" s="3" customFormat="1" x14ac:dyDescent="0.25">
      <c r="A17" s="14" t="s">
        <v>30</v>
      </c>
      <c r="B17" s="13" t="s">
        <v>55</v>
      </c>
      <c r="C17" s="13">
        <v>212693487</v>
      </c>
      <c r="D17" s="10">
        <v>2</v>
      </c>
      <c r="E17" s="6" t="s">
        <v>12</v>
      </c>
      <c r="F17" s="7">
        <v>9</v>
      </c>
      <c r="G17" s="23">
        <v>52.267303102625299</v>
      </c>
      <c r="H17" s="8" t="s">
        <v>36</v>
      </c>
      <c r="I17" s="49">
        <v>50.813008130081307</v>
      </c>
      <c r="J17" s="21">
        <f t="shared" si="1"/>
        <v>-7.5457050274560089</v>
      </c>
      <c r="K17" s="48">
        <v>1476</v>
      </c>
      <c r="L17" s="48">
        <v>750</v>
      </c>
      <c r="M17" s="49">
        <v>50.813008130081307</v>
      </c>
    </row>
    <row r="18" spans="1:13" s="3" customFormat="1" x14ac:dyDescent="0.25">
      <c r="A18" s="9" t="s">
        <v>8</v>
      </c>
      <c r="B18" s="13" t="s">
        <v>60</v>
      </c>
      <c r="C18" s="13">
        <v>200007143</v>
      </c>
      <c r="D18" s="10">
        <v>2</v>
      </c>
      <c r="E18" s="6" t="s">
        <v>0</v>
      </c>
      <c r="F18" s="7">
        <v>1</v>
      </c>
      <c r="G18" s="23">
        <v>31.151419558359599</v>
      </c>
      <c r="H18" s="8" t="s">
        <v>36</v>
      </c>
      <c r="I18" s="49">
        <v>30.978809283551968</v>
      </c>
      <c r="J18" s="12">
        <f t="shared" si="1"/>
        <v>-0.82738972519236853</v>
      </c>
      <c r="K18" s="51">
        <v>991</v>
      </c>
      <c r="L18" s="51">
        <v>307</v>
      </c>
      <c r="M18" s="52">
        <v>30.978809283551968</v>
      </c>
    </row>
    <row r="19" spans="1:13" s="47" customFormat="1" x14ac:dyDescent="0.25">
      <c r="A19" s="9" t="s">
        <v>6</v>
      </c>
      <c r="B19" s="13" t="s">
        <v>62</v>
      </c>
      <c r="C19" s="13">
        <v>412682066</v>
      </c>
      <c r="D19" s="10">
        <v>2</v>
      </c>
      <c r="E19" s="6" t="s">
        <v>12</v>
      </c>
      <c r="F19" s="7">
        <v>7</v>
      </c>
      <c r="G19" s="23">
        <v>46.040515653775302</v>
      </c>
      <c r="H19" s="8" t="s">
        <v>36</v>
      </c>
      <c r="I19" s="23"/>
      <c r="J19" s="21">
        <f t="shared" si="1"/>
        <v>39.040515653775302</v>
      </c>
      <c r="K19" s="12"/>
      <c r="L19" s="12"/>
      <c r="M19" s="12"/>
    </row>
    <row r="20" spans="1:13" s="3" customFormat="1" x14ac:dyDescent="0.25">
      <c r="A20" s="9" t="s">
        <v>7</v>
      </c>
      <c r="B20" s="13" t="s">
        <v>63</v>
      </c>
      <c r="C20" s="13">
        <v>412673174</v>
      </c>
      <c r="D20" s="10">
        <v>2</v>
      </c>
      <c r="E20" s="6" t="s">
        <v>12</v>
      </c>
      <c r="F20" s="7">
        <v>9</v>
      </c>
      <c r="G20" s="23">
        <v>52.689010132501899</v>
      </c>
      <c r="H20" s="8" t="s">
        <v>36</v>
      </c>
      <c r="I20" s="49">
        <v>48.036951501154732</v>
      </c>
      <c r="J20" s="21">
        <f t="shared" si="1"/>
        <v>-4.3479413686528332</v>
      </c>
      <c r="K20" s="51">
        <v>866</v>
      </c>
      <c r="L20" s="51">
        <v>416</v>
      </c>
      <c r="M20" s="52">
        <v>48.036951501154732</v>
      </c>
    </row>
    <row r="21" spans="1:13" s="3" customFormat="1" x14ac:dyDescent="0.25">
      <c r="A21" s="16" t="s">
        <v>3</v>
      </c>
      <c r="B21" s="13" t="s">
        <v>64</v>
      </c>
      <c r="C21" s="13">
        <v>404404042</v>
      </c>
      <c r="D21" s="6">
        <v>2</v>
      </c>
      <c r="E21" s="6" t="s">
        <v>0</v>
      </c>
      <c r="F21" s="7">
        <v>5</v>
      </c>
      <c r="G21" s="23">
        <v>43.898061737257699</v>
      </c>
      <c r="H21" s="8" t="s">
        <v>36</v>
      </c>
      <c r="I21" s="23"/>
      <c r="J21" s="21">
        <f t="shared" si="1"/>
        <v>38.898061737257699</v>
      </c>
      <c r="K21" s="12"/>
      <c r="L21" s="12"/>
      <c r="M21" s="12"/>
    </row>
    <row r="22" spans="1:13" s="3" customFormat="1" x14ac:dyDescent="0.25">
      <c r="A22" s="39" t="s">
        <v>24</v>
      </c>
      <c r="B22" s="40" t="s">
        <v>48</v>
      </c>
      <c r="C22" s="40">
        <v>401956433</v>
      </c>
      <c r="D22" s="41">
        <v>2</v>
      </c>
      <c r="E22" s="41" t="s">
        <v>0</v>
      </c>
      <c r="F22" s="42">
        <v>12</v>
      </c>
      <c r="G22" s="44">
        <v>59.629629629629598</v>
      </c>
      <c r="H22" s="43" t="s">
        <v>36</v>
      </c>
      <c r="I22" s="44"/>
      <c r="J22" s="45"/>
      <c r="K22" s="46"/>
      <c r="L22" s="46"/>
      <c r="M22" s="46"/>
    </row>
    <row r="23" spans="1:13" s="3" customFormat="1" x14ac:dyDescent="0.25">
      <c r="A23" s="40" t="s">
        <v>9</v>
      </c>
      <c r="B23" s="40" t="s">
        <v>56</v>
      </c>
      <c r="C23" s="40">
        <v>205218030</v>
      </c>
      <c r="D23" s="41">
        <v>2</v>
      </c>
      <c r="E23" s="41" t="s">
        <v>0</v>
      </c>
      <c r="F23" s="42">
        <v>3</v>
      </c>
      <c r="G23" s="44">
        <v>37.639553429027103</v>
      </c>
      <c r="H23" s="43" t="s">
        <v>36</v>
      </c>
      <c r="I23" s="44"/>
      <c r="J23" s="45"/>
      <c r="K23" s="46"/>
      <c r="L23" s="46"/>
      <c r="M23" s="46"/>
    </row>
  </sheetData>
  <autoFilter ref="A2:M23">
    <sortState ref="A3:O23">
      <sortCondition sortBy="fontColor" ref="A2:A23" dxfId="0"/>
    </sortState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sqref="A1:XFD1048576"/>
    </sheetView>
  </sheetViews>
  <sheetFormatPr defaultColWidth="9" defaultRowHeight="15" x14ac:dyDescent="0.25"/>
  <cols>
    <col min="1" max="1" width="35" style="1" customWidth="1"/>
    <col min="2" max="2" width="12" style="1" customWidth="1"/>
    <col min="3" max="3" width="10" style="1" customWidth="1"/>
    <col min="4" max="4" width="10.140625" style="2" customWidth="1"/>
    <col min="5" max="5" width="11" style="1" customWidth="1"/>
    <col min="6" max="6" width="12.140625" style="1" customWidth="1"/>
    <col min="7" max="7" width="14" style="4" customWidth="1"/>
    <col min="8" max="8" width="16.140625" style="5" customWidth="1"/>
    <col min="9" max="9" width="13.42578125" style="1" customWidth="1"/>
    <col min="10" max="10" width="14.7109375" style="1" customWidth="1"/>
    <col min="11" max="11" width="13.85546875" style="1" customWidth="1"/>
    <col min="12" max="12" width="15.42578125" style="1" customWidth="1"/>
    <col min="13" max="13" width="7.85546875" style="56" customWidth="1"/>
    <col min="14" max="16384" width="9" style="1"/>
  </cols>
  <sheetData>
    <row r="1" spans="1:13" ht="27.75" customHeight="1" x14ac:dyDescent="0.25">
      <c r="A1" s="17" t="s">
        <v>14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53"/>
    </row>
    <row r="2" spans="1:13" s="29" customFormat="1" ht="93.75" customHeight="1" x14ac:dyDescent="0.2">
      <c r="A2" s="25" t="s">
        <v>15</v>
      </c>
      <c r="B2" s="20" t="s">
        <v>37</v>
      </c>
      <c r="C2" s="20" t="s">
        <v>38</v>
      </c>
      <c r="D2" s="25" t="s">
        <v>13</v>
      </c>
      <c r="E2" s="25" t="s">
        <v>16</v>
      </c>
      <c r="F2" s="26" t="s">
        <v>34</v>
      </c>
      <c r="G2" s="20" t="s">
        <v>65</v>
      </c>
      <c r="H2" s="27" t="s">
        <v>35</v>
      </c>
      <c r="I2" s="20" t="s">
        <v>77</v>
      </c>
      <c r="J2" s="20" t="s">
        <v>68</v>
      </c>
      <c r="K2" s="28" t="s">
        <v>66</v>
      </c>
      <c r="L2" s="28" t="s">
        <v>67</v>
      </c>
      <c r="M2" s="54" t="s">
        <v>76</v>
      </c>
    </row>
    <row r="3" spans="1:13" s="3" customFormat="1" x14ac:dyDescent="0.25">
      <c r="A3" s="13" t="s">
        <v>21</v>
      </c>
      <c r="B3" s="13" t="s">
        <v>39</v>
      </c>
      <c r="C3" s="13">
        <v>203827608</v>
      </c>
      <c r="D3" s="6">
        <v>2</v>
      </c>
      <c r="E3" s="6" t="s">
        <v>0</v>
      </c>
      <c r="F3" s="7">
        <v>3</v>
      </c>
      <c r="G3" s="23">
        <v>38.9089269612263</v>
      </c>
      <c r="H3" s="8" t="s">
        <v>36</v>
      </c>
      <c r="I3" s="23">
        <f>(L3/K3)*100</f>
        <v>34.591836734693878</v>
      </c>
      <c r="J3" s="21">
        <f t="shared" ref="J3:J9" si="0">(G3-I3)-F3</f>
        <v>1.3170902265324216</v>
      </c>
      <c r="K3" s="57">
        <v>1960</v>
      </c>
      <c r="L3" s="57">
        <v>678</v>
      </c>
      <c r="M3" s="55">
        <f>L3/K3</f>
        <v>0.34591836734693876</v>
      </c>
    </row>
    <row r="4" spans="1:13" s="3" customFormat="1" x14ac:dyDescent="0.25">
      <c r="A4" s="60" t="s">
        <v>22</v>
      </c>
      <c r="B4" s="13" t="s">
        <v>40</v>
      </c>
      <c r="C4" s="13">
        <v>211328703</v>
      </c>
      <c r="D4" s="6">
        <v>2</v>
      </c>
      <c r="E4" s="6" t="s">
        <v>0</v>
      </c>
      <c r="F4" s="7">
        <v>3</v>
      </c>
      <c r="G4" s="23">
        <v>38.5416666666667</v>
      </c>
      <c r="H4" s="8" t="s">
        <v>36</v>
      </c>
      <c r="I4" s="23">
        <f t="shared" ref="I4:I21" si="1">(L4/K4)*100</f>
        <v>40.700218818380748</v>
      </c>
      <c r="J4" s="46">
        <f t="shared" si="0"/>
        <v>-5.1585521517140478</v>
      </c>
      <c r="K4" s="57">
        <v>457</v>
      </c>
      <c r="L4" s="57">
        <v>186</v>
      </c>
      <c r="M4" s="55">
        <f t="shared" ref="M4:M21" si="2">L4/K4</f>
        <v>0.40700218818380746</v>
      </c>
    </row>
    <row r="5" spans="1:13" s="3" customFormat="1" x14ac:dyDescent="0.25">
      <c r="A5" s="9" t="s">
        <v>18</v>
      </c>
      <c r="B5" s="13" t="s">
        <v>41</v>
      </c>
      <c r="C5" s="13">
        <v>445412152</v>
      </c>
      <c r="D5" s="6">
        <v>3</v>
      </c>
      <c r="E5" s="6" t="s">
        <v>11</v>
      </c>
      <c r="F5" s="7">
        <v>1</v>
      </c>
      <c r="G5" s="23">
        <v>56.323529411764703</v>
      </c>
      <c r="H5" s="8" t="s">
        <v>36</v>
      </c>
      <c r="I5" s="23">
        <f t="shared" si="1"/>
        <v>52.310536044362287</v>
      </c>
      <c r="J5" s="21">
        <f t="shared" si="0"/>
        <v>3.0129933674024159</v>
      </c>
      <c r="K5" s="57">
        <v>1082</v>
      </c>
      <c r="L5" s="57">
        <v>566</v>
      </c>
      <c r="M5" s="55">
        <f t="shared" si="2"/>
        <v>0.52310536044362288</v>
      </c>
    </row>
    <row r="6" spans="1:13" s="3" customFormat="1" ht="15.75" customHeight="1" x14ac:dyDescent="0.25">
      <c r="A6" s="15" t="s">
        <v>17</v>
      </c>
      <c r="B6" s="13" t="s">
        <v>42</v>
      </c>
      <c r="C6" s="13">
        <v>405064594</v>
      </c>
      <c r="D6" s="10">
        <v>3</v>
      </c>
      <c r="E6" s="10" t="s">
        <v>0</v>
      </c>
      <c r="F6" s="11" t="s">
        <v>69</v>
      </c>
      <c r="G6" s="23">
        <v>33.989898989898997</v>
      </c>
      <c r="H6" s="8" t="s">
        <v>36</v>
      </c>
      <c r="I6" s="23">
        <f t="shared" si="1"/>
        <v>25.492078732597218</v>
      </c>
      <c r="J6" s="12">
        <f t="shared" si="0"/>
        <v>8.4978202573017789</v>
      </c>
      <c r="K6" s="57">
        <v>2083</v>
      </c>
      <c r="L6" s="57">
        <v>531</v>
      </c>
      <c r="M6" s="55">
        <f t="shared" si="2"/>
        <v>0.25492078732597218</v>
      </c>
    </row>
    <row r="7" spans="1:13" s="3" customFormat="1" x14ac:dyDescent="0.25">
      <c r="A7" s="61" t="s">
        <v>19</v>
      </c>
      <c r="B7" s="13" t="s">
        <v>43</v>
      </c>
      <c r="C7" s="13">
        <v>404865981</v>
      </c>
      <c r="D7" s="10">
        <v>2</v>
      </c>
      <c r="E7" s="10" t="s">
        <v>11</v>
      </c>
      <c r="F7" s="7">
        <v>5</v>
      </c>
      <c r="G7" s="23">
        <v>43.686698176907498</v>
      </c>
      <c r="H7" s="8" t="s">
        <v>36</v>
      </c>
      <c r="I7" s="23">
        <f t="shared" si="1"/>
        <v>41.497045305318451</v>
      </c>
      <c r="J7" s="45">
        <f t="shared" si="0"/>
        <v>-2.8103471284109531</v>
      </c>
      <c r="K7" s="57">
        <v>1523</v>
      </c>
      <c r="L7" s="57">
        <v>632</v>
      </c>
      <c r="M7" s="55">
        <f t="shared" si="2"/>
        <v>0.41497045305318453</v>
      </c>
    </row>
    <row r="8" spans="1:13" s="3" customFormat="1" x14ac:dyDescent="0.25">
      <c r="A8" s="15" t="s">
        <v>20</v>
      </c>
      <c r="B8" s="13" t="s">
        <v>44</v>
      </c>
      <c r="C8" s="13">
        <v>245599758</v>
      </c>
      <c r="D8" s="10">
        <v>3</v>
      </c>
      <c r="E8" s="6" t="s">
        <v>11</v>
      </c>
      <c r="F8" s="7">
        <v>0</v>
      </c>
      <c r="G8" s="23">
        <v>49.892241379310299</v>
      </c>
      <c r="H8" s="8" t="s">
        <v>36</v>
      </c>
      <c r="I8" s="23">
        <f t="shared" si="1"/>
        <v>49.242424242424242</v>
      </c>
      <c r="J8" s="12">
        <f t="shared" si="0"/>
        <v>0.6498171368860568</v>
      </c>
      <c r="K8" s="57">
        <v>924</v>
      </c>
      <c r="L8" s="57">
        <v>455</v>
      </c>
      <c r="M8" s="55">
        <f t="shared" si="2"/>
        <v>0.49242424242424243</v>
      </c>
    </row>
    <row r="9" spans="1:13" s="3" customFormat="1" x14ac:dyDescent="0.25">
      <c r="A9" s="40" t="s">
        <v>1</v>
      </c>
      <c r="B9" s="40" t="s">
        <v>45</v>
      </c>
      <c r="C9" s="40">
        <v>200010674</v>
      </c>
      <c r="D9" s="41">
        <v>3</v>
      </c>
      <c r="E9" s="41" t="s">
        <v>0</v>
      </c>
      <c r="F9" s="42">
        <v>0</v>
      </c>
      <c r="G9" s="44">
        <v>50.369276218611503</v>
      </c>
      <c r="H9" s="43" t="s">
        <v>36</v>
      </c>
      <c r="I9" s="44">
        <f t="shared" si="1"/>
        <v>46.1118690313779</v>
      </c>
      <c r="J9" s="12">
        <f t="shared" si="0"/>
        <v>4.2574071872336035</v>
      </c>
      <c r="K9" s="58">
        <v>733</v>
      </c>
      <c r="L9" s="58">
        <v>338</v>
      </c>
      <c r="M9" s="59">
        <f t="shared" si="2"/>
        <v>0.461118690313779</v>
      </c>
    </row>
    <row r="10" spans="1:13" s="3" customFormat="1" x14ac:dyDescent="0.25">
      <c r="A10" s="14" t="s">
        <v>28</v>
      </c>
      <c r="B10" s="13" t="s">
        <v>46</v>
      </c>
      <c r="C10" s="13">
        <v>212841424</v>
      </c>
      <c r="D10" s="6">
        <v>3</v>
      </c>
      <c r="E10" s="6" t="s">
        <v>12</v>
      </c>
      <c r="F10" s="7">
        <v>1</v>
      </c>
      <c r="G10" s="23">
        <v>56.2555456965395</v>
      </c>
      <c r="H10" s="8" t="s">
        <v>36</v>
      </c>
      <c r="I10" s="23">
        <f t="shared" si="1"/>
        <v>55.378151260504204</v>
      </c>
      <c r="J10" s="12">
        <f t="shared" ref="J10:J21" si="3">(G10-I10)-F10</f>
        <v>-0.12260556396470434</v>
      </c>
      <c r="K10" s="57">
        <v>1190</v>
      </c>
      <c r="L10" s="57">
        <v>659</v>
      </c>
      <c r="M10" s="55">
        <f t="shared" si="2"/>
        <v>0.55378151260504205</v>
      </c>
    </row>
    <row r="11" spans="1:13" s="3" customFormat="1" x14ac:dyDescent="0.25">
      <c r="A11" s="9" t="s">
        <v>4</v>
      </c>
      <c r="B11" s="13" t="s">
        <v>47</v>
      </c>
      <c r="C11" s="13">
        <v>202193544</v>
      </c>
      <c r="D11" s="6">
        <v>3</v>
      </c>
      <c r="E11" s="6" t="s">
        <v>0</v>
      </c>
      <c r="F11" s="7">
        <v>0.01</v>
      </c>
      <c r="G11" s="23">
        <v>61.823573017049704</v>
      </c>
      <c r="H11" s="8" t="s">
        <v>36</v>
      </c>
      <c r="I11" s="23">
        <f t="shared" si="1"/>
        <v>57.904191616766468</v>
      </c>
      <c r="J11" s="21">
        <f t="shared" si="3"/>
        <v>3.9093814002832357</v>
      </c>
      <c r="K11" s="57">
        <v>1670</v>
      </c>
      <c r="L11" s="57">
        <v>967</v>
      </c>
      <c r="M11" s="55">
        <f t="shared" si="2"/>
        <v>0.57904191616766465</v>
      </c>
    </row>
    <row r="12" spans="1:13" s="47" customFormat="1" x14ac:dyDescent="0.25">
      <c r="A12" s="14" t="s">
        <v>23</v>
      </c>
      <c r="B12" s="13" t="s">
        <v>49</v>
      </c>
      <c r="C12" s="13">
        <v>406048281</v>
      </c>
      <c r="D12" s="10">
        <v>2</v>
      </c>
      <c r="E12" s="6" t="s">
        <v>0</v>
      </c>
      <c r="F12" s="7">
        <v>3</v>
      </c>
      <c r="G12" s="23">
        <v>37.0548604427334</v>
      </c>
      <c r="H12" s="8" t="s">
        <v>36</v>
      </c>
      <c r="I12" s="23">
        <f t="shared" si="1"/>
        <v>29.641025641025642</v>
      </c>
      <c r="J12" s="21">
        <f t="shared" si="3"/>
        <v>4.4138348017077575</v>
      </c>
      <c r="K12" s="57">
        <v>975</v>
      </c>
      <c r="L12" s="57">
        <v>289</v>
      </c>
      <c r="M12" s="55">
        <f t="shared" si="2"/>
        <v>0.29641025641025642</v>
      </c>
    </row>
    <row r="13" spans="1:13" s="3" customFormat="1" x14ac:dyDescent="0.25">
      <c r="A13" s="14" t="s">
        <v>25</v>
      </c>
      <c r="B13" s="13" t="s">
        <v>51</v>
      </c>
      <c r="C13" s="13">
        <v>201945271</v>
      </c>
      <c r="D13" s="10">
        <v>2</v>
      </c>
      <c r="E13" s="6" t="s">
        <v>0</v>
      </c>
      <c r="F13" s="7">
        <v>3</v>
      </c>
      <c r="G13" s="23">
        <v>35.821294810058859</v>
      </c>
      <c r="H13" s="8" t="s">
        <v>36</v>
      </c>
      <c r="I13" s="23">
        <f t="shared" si="1"/>
        <v>29.515031819179281</v>
      </c>
      <c r="J13" s="12">
        <f t="shared" si="3"/>
        <v>3.3062629908795778</v>
      </c>
      <c r="K13" s="57">
        <v>4557</v>
      </c>
      <c r="L13" s="57">
        <v>1345</v>
      </c>
      <c r="M13" s="55">
        <f t="shared" si="2"/>
        <v>0.29515031819179283</v>
      </c>
    </row>
    <row r="14" spans="1:13" s="3" customFormat="1" x14ac:dyDescent="0.25">
      <c r="A14" s="9" t="s">
        <v>2</v>
      </c>
      <c r="B14" s="13" t="s">
        <v>52</v>
      </c>
      <c r="C14" s="13">
        <v>406131939</v>
      </c>
      <c r="D14" s="10">
        <v>2</v>
      </c>
      <c r="E14" s="6" t="s">
        <v>0</v>
      </c>
      <c r="F14" s="7">
        <v>3</v>
      </c>
      <c r="G14" s="23">
        <v>37.746806039489002</v>
      </c>
      <c r="H14" s="8" t="s">
        <v>36</v>
      </c>
      <c r="I14" s="23">
        <f t="shared" si="1"/>
        <v>30.32178217821782</v>
      </c>
      <c r="J14" s="21">
        <f t="shared" si="3"/>
        <v>4.4250238612711819</v>
      </c>
      <c r="K14" s="57">
        <v>808</v>
      </c>
      <c r="L14" s="57">
        <v>245</v>
      </c>
      <c r="M14" s="55">
        <f t="shared" si="2"/>
        <v>0.30321782178217821</v>
      </c>
    </row>
    <row r="15" spans="1:13" s="3" customFormat="1" x14ac:dyDescent="0.25">
      <c r="A15" s="61" t="s">
        <v>5</v>
      </c>
      <c r="B15" s="13" t="s">
        <v>53</v>
      </c>
      <c r="C15" s="13">
        <v>404854485</v>
      </c>
      <c r="D15" s="10">
        <v>2</v>
      </c>
      <c r="E15" s="6" t="s">
        <v>0</v>
      </c>
      <c r="F15" s="50">
        <v>5</v>
      </c>
      <c r="G15" s="23">
        <v>44.463373083475297</v>
      </c>
      <c r="H15" s="8" t="s">
        <v>36</v>
      </c>
      <c r="I15" s="23">
        <f t="shared" si="1"/>
        <v>48.49290780141844</v>
      </c>
      <c r="J15" s="46">
        <f t="shared" si="3"/>
        <v>-9.0295347179431431</v>
      </c>
      <c r="K15" s="57">
        <v>1128</v>
      </c>
      <c r="L15" s="57">
        <v>547</v>
      </c>
      <c r="M15" s="55">
        <f t="shared" si="2"/>
        <v>0.48492907801418439</v>
      </c>
    </row>
    <row r="16" spans="1:13" s="3" customFormat="1" x14ac:dyDescent="0.25">
      <c r="A16" s="14" t="s">
        <v>26</v>
      </c>
      <c r="B16" s="13" t="s">
        <v>54</v>
      </c>
      <c r="C16" s="13">
        <v>202249110</v>
      </c>
      <c r="D16" s="10">
        <v>2</v>
      </c>
      <c r="E16" s="6" t="s">
        <v>0</v>
      </c>
      <c r="F16" s="50">
        <v>9</v>
      </c>
      <c r="G16" s="23">
        <v>52.531863589390298</v>
      </c>
      <c r="H16" s="8" t="s">
        <v>36</v>
      </c>
      <c r="I16" s="23">
        <f t="shared" si="1"/>
        <v>39.054355919583024</v>
      </c>
      <c r="J16" s="21">
        <f t="shared" si="3"/>
        <v>4.4775076698072738</v>
      </c>
      <c r="K16" s="57">
        <v>2686</v>
      </c>
      <c r="L16" s="57">
        <v>1049</v>
      </c>
      <c r="M16" s="55">
        <f t="shared" si="2"/>
        <v>0.39054355919583023</v>
      </c>
    </row>
    <row r="17" spans="1:13" s="3" customFormat="1" x14ac:dyDescent="0.25">
      <c r="A17" s="60" t="s">
        <v>30</v>
      </c>
      <c r="B17" s="13" t="s">
        <v>55</v>
      </c>
      <c r="C17" s="13">
        <v>212693487</v>
      </c>
      <c r="D17" s="10">
        <v>2</v>
      </c>
      <c r="E17" s="6" t="s">
        <v>12</v>
      </c>
      <c r="F17" s="7">
        <v>9</v>
      </c>
      <c r="G17" s="23">
        <v>52.267303102625299</v>
      </c>
      <c r="H17" s="8" t="s">
        <v>36</v>
      </c>
      <c r="I17" s="23">
        <f t="shared" si="1"/>
        <v>50.813008130081307</v>
      </c>
      <c r="J17" s="45">
        <f t="shared" si="3"/>
        <v>-7.5457050274560089</v>
      </c>
      <c r="K17" s="57">
        <v>1476</v>
      </c>
      <c r="L17" s="57">
        <v>750</v>
      </c>
      <c r="M17" s="55">
        <f t="shared" si="2"/>
        <v>0.50813008130081305</v>
      </c>
    </row>
    <row r="18" spans="1:13" s="3" customFormat="1" x14ac:dyDescent="0.25">
      <c r="A18" s="9" t="s">
        <v>8</v>
      </c>
      <c r="B18" s="13" t="s">
        <v>60</v>
      </c>
      <c r="C18" s="13">
        <v>200007143</v>
      </c>
      <c r="D18" s="10">
        <v>2</v>
      </c>
      <c r="E18" s="6" t="s">
        <v>0</v>
      </c>
      <c r="F18" s="7">
        <v>1</v>
      </c>
      <c r="G18" s="23">
        <v>31.151419558359599</v>
      </c>
      <c r="H18" s="8" t="s">
        <v>36</v>
      </c>
      <c r="I18" s="23">
        <f t="shared" si="1"/>
        <v>30.978809283551968</v>
      </c>
      <c r="J18" s="12">
        <f t="shared" si="3"/>
        <v>-0.82738972519236853</v>
      </c>
      <c r="K18" s="57">
        <v>991</v>
      </c>
      <c r="L18" s="57">
        <v>307</v>
      </c>
      <c r="M18" s="55">
        <f t="shared" si="2"/>
        <v>0.30978809283551967</v>
      </c>
    </row>
    <row r="19" spans="1:13" s="47" customFormat="1" x14ac:dyDescent="0.25">
      <c r="A19" s="62" t="s">
        <v>6</v>
      </c>
      <c r="B19" s="40" t="s">
        <v>62</v>
      </c>
      <c r="C19" s="40">
        <v>412682066</v>
      </c>
      <c r="D19" s="41">
        <v>2</v>
      </c>
      <c r="E19" s="41" t="s">
        <v>12</v>
      </c>
      <c r="F19" s="42">
        <v>7</v>
      </c>
      <c r="G19" s="44">
        <v>46.040515653775302</v>
      </c>
      <c r="H19" s="43" t="s">
        <v>36</v>
      </c>
      <c r="I19" s="44">
        <f t="shared" si="1"/>
        <v>42.521367521367523</v>
      </c>
      <c r="J19" s="45">
        <f t="shared" si="3"/>
        <v>-3.4808518675922215</v>
      </c>
      <c r="K19" s="58">
        <v>468</v>
      </c>
      <c r="L19" s="58">
        <v>199</v>
      </c>
      <c r="M19" s="59">
        <f t="shared" si="2"/>
        <v>0.4252136752136752</v>
      </c>
    </row>
    <row r="20" spans="1:13" s="3" customFormat="1" x14ac:dyDescent="0.25">
      <c r="A20" s="61" t="s">
        <v>7</v>
      </c>
      <c r="B20" s="13" t="s">
        <v>63</v>
      </c>
      <c r="C20" s="13">
        <v>412673174</v>
      </c>
      <c r="D20" s="10">
        <v>2</v>
      </c>
      <c r="E20" s="6" t="s">
        <v>12</v>
      </c>
      <c r="F20" s="7">
        <v>9</v>
      </c>
      <c r="G20" s="23">
        <v>52.689010132501899</v>
      </c>
      <c r="H20" s="8" t="s">
        <v>36</v>
      </c>
      <c r="I20" s="23">
        <f t="shared" si="1"/>
        <v>48.036951501154732</v>
      </c>
      <c r="J20" s="45">
        <f t="shared" si="3"/>
        <v>-4.3479413686528332</v>
      </c>
      <c r="K20" s="57">
        <v>866</v>
      </c>
      <c r="L20" s="57">
        <v>416</v>
      </c>
      <c r="M20" s="55">
        <f t="shared" si="2"/>
        <v>0.48036951501154734</v>
      </c>
    </row>
    <row r="21" spans="1:13" s="3" customFormat="1" x14ac:dyDescent="0.25">
      <c r="A21" s="16" t="s">
        <v>3</v>
      </c>
      <c r="B21" s="13" t="s">
        <v>64</v>
      </c>
      <c r="C21" s="13">
        <v>404404042</v>
      </c>
      <c r="D21" s="6">
        <v>2</v>
      </c>
      <c r="E21" s="6" t="s">
        <v>0</v>
      </c>
      <c r="F21" s="7">
        <v>5</v>
      </c>
      <c r="G21" s="23">
        <v>43.898061737257699</v>
      </c>
      <c r="H21" s="8" t="s">
        <v>36</v>
      </c>
      <c r="I21" s="23">
        <f t="shared" si="1"/>
        <v>37.694388100067613</v>
      </c>
      <c r="J21" s="21">
        <f t="shared" si="3"/>
        <v>1.2036736371900858</v>
      </c>
      <c r="K21" s="57">
        <v>2958</v>
      </c>
      <c r="L21" s="57">
        <v>1115</v>
      </c>
      <c r="M21" s="55">
        <f t="shared" si="2"/>
        <v>0.37694388100067611</v>
      </c>
    </row>
    <row r="22" spans="1:13" s="3" customFormat="1" x14ac:dyDescent="0.25">
      <c r="A22" s="39" t="s">
        <v>24</v>
      </c>
      <c r="B22" s="40" t="s">
        <v>48</v>
      </c>
      <c r="C22" s="40">
        <v>401956433</v>
      </c>
      <c r="D22" s="41">
        <v>2</v>
      </c>
      <c r="E22" s="41" t="s">
        <v>0</v>
      </c>
      <c r="F22" s="42">
        <v>12</v>
      </c>
      <c r="G22" s="44">
        <v>59.629629629629598</v>
      </c>
      <c r="H22" s="43" t="s">
        <v>36</v>
      </c>
      <c r="I22" s="23"/>
      <c r="J22" s="45"/>
      <c r="K22" s="57"/>
      <c r="L22" s="57"/>
      <c r="M22" s="55"/>
    </row>
    <row r="23" spans="1:13" s="3" customFormat="1" x14ac:dyDescent="0.25">
      <c r="A23" s="40" t="s">
        <v>9</v>
      </c>
      <c r="B23" s="40" t="s">
        <v>56</v>
      </c>
      <c r="C23" s="40">
        <v>205218030</v>
      </c>
      <c r="D23" s="41">
        <v>2</v>
      </c>
      <c r="E23" s="41" t="s">
        <v>0</v>
      </c>
      <c r="F23" s="42">
        <v>3</v>
      </c>
      <c r="G23" s="44">
        <v>37.639553429027103</v>
      </c>
      <c r="H23" s="43" t="s">
        <v>36</v>
      </c>
      <c r="I23" s="23"/>
      <c r="J23" s="45"/>
      <c r="K23" s="46"/>
      <c r="L23" s="46"/>
      <c r="M23" s="55"/>
    </row>
  </sheetData>
  <autoFilter ref="A2:M23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3"/>
  <sheetViews>
    <sheetView tabSelected="1" workbookViewId="0">
      <selection activeCell="E37" sqref="E37"/>
    </sheetView>
  </sheetViews>
  <sheetFormatPr defaultColWidth="9" defaultRowHeight="15" x14ac:dyDescent="0.25"/>
  <cols>
    <col min="1" max="1" width="35" style="1" customWidth="1"/>
    <col min="2" max="2" width="12" style="1" customWidth="1"/>
    <col min="3" max="3" width="10" style="1" customWidth="1"/>
    <col min="4" max="4" width="10.140625" style="2" customWidth="1"/>
    <col min="5" max="5" width="11" style="1" customWidth="1"/>
    <col min="6" max="6" width="12.140625" style="1" customWidth="1"/>
    <col min="7" max="7" width="14" style="4" customWidth="1"/>
    <col min="8" max="8" width="16.140625" style="5" customWidth="1"/>
    <col min="9" max="9" width="13.42578125" style="1" customWidth="1"/>
    <col min="10" max="10" width="14.7109375" style="1" customWidth="1"/>
    <col min="11" max="11" width="13.85546875" style="1" customWidth="1"/>
    <col min="12" max="12" width="15.42578125" style="1" customWidth="1"/>
    <col min="13" max="13" width="7.85546875" style="56" customWidth="1"/>
    <col min="14" max="14" width="9" style="1"/>
    <col min="15" max="15" width="11.5703125" style="1" bestFit="1" customWidth="1"/>
    <col min="16" max="16" width="19.5703125" style="1" customWidth="1"/>
    <col min="17" max="16384" width="9" style="1"/>
  </cols>
  <sheetData>
    <row r="1" spans="1:16" ht="27.75" customHeight="1" x14ac:dyDescent="0.25">
      <c r="A1" s="17" t="s">
        <v>14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53"/>
    </row>
    <row r="2" spans="1:16" s="29" customFormat="1" ht="93.75" customHeight="1" x14ac:dyDescent="0.2">
      <c r="A2" s="25" t="s">
        <v>15</v>
      </c>
      <c r="B2" s="20" t="s">
        <v>37</v>
      </c>
      <c r="C2" s="20" t="s">
        <v>38</v>
      </c>
      <c r="D2" s="25" t="s">
        <v>13</v>
      </c>
      <c r="E2" s="25" t="s">
        <v>16</v>
      </c>
      <c r="F2" s="26" t="s">
        <v>34</v>
      </c>
      <c r="G2" s="20" t="s">
        <v>65</v>
      </c>
      <c r="H2" s="27" t="s">
        <v>35</v>
      </c>
      <c r="I2" s="20" t="s">
        <v>77</v>
      </c>
      <c r="J2" s="20" t="s">
        <v>68</v>
      </c>
      <c r="K2" s="28" t="s">
        <v>66</v>
      </c>
      <c r="L2" s="28" t="s">
        <v>67</v>
      </c>
      <c r="M2" s="54" t="s">
        <v>76</v>
      </c>
      <c r="N2" s="28" t="s">
        <v>78</v>
      </c>
      <c r="O2" s="66" t="s">
        <v>79</v>
      </c>
      <c r="P2" s="20" t="s">
        <v>80</v>
      </c>
    </row>
    <row r="3" spans="1:16" s="3" customFormat="1" x14ac:dyDescent="0.25">
      <c r="A3" s="13" t="s">
        <v>21</v>
      </c>
      <c r="B3" s="13" t="s">
        <v>39</v>
      </c>
      <c r="C3" s="13">
        <v>203827608</v>
      </c>
      <c r="D3" s="6">
        <v>2</v>
      </c>
      <c r="E3" s="6" t="s">
        <v>0</v>
      </c>
      <c r="F3" s="7">
        <v>3</v>
      </c>
      <c r="G3" s="23">
        <v>38.9089269612263</v>
      </c>
      <c r="H3" s="8" t="s">
        <v>36</v>
      </c>
      <c r="I3" s="23">
        <f>(L3/K3)*100</f>
        <v>34.591836734693878</v>
      </c>
      <c r="J3" s="21">
        <f t="shared" ref="J3:J21" si="0">(G3-I3)-F3</f>
        <v>1.3170902265324216</v>
      </c>
      <c r="K3" s="57">
        <v>1960</v>
      </c>
      <c r="L3" s="57">
        <v>678</v>
      </c>
      <c r="M3" s="55">
        <f>L3/K3</f>
        <v>0.34591836734693876</v>
      </c>
      <c r="N3" s="63">
        <v>401</v>
      </c>
      <c r="O3" s="24"/>
      <c r="P3" s="3">
        <v>35</v>
      </c>
    </row>
    <row r="4" spans="1:16" s="3" customFormat="1" x14ac:dyDescent="0.25">
      <c r="A4" s="60" t="s">
        <v>22</v>
      </c>
      <c r="B4" s="13" t="s">
        <v>40</v>
      </c>
      <c r="C4" s="13">
        <v>211328703</v>
      </c>
      <c r="D4" s="6">
        <v>2</v>
      </c>
      <c r="E4" s="6" t="s">
        <v>0</v>
      </c>
      <c r="F4" s="7">
        <v>3</v>
      </c>
      <c r="G4" s="23">
        <v>38.5416666666667</v>
      </c>
      <c r="H4" s="8" t="s">
        <v>36</v>
      </c>
      <c r="I4" s="23">
        <f t="shared" ref="I4:I21" si="1">(L4/K4)*100</f>
        <v>40.700218818380748</v>
      </c>
      <c r="J4" s="46">
        <f t="shared" si="0"/>
        <v>-5.1585521517140478</v>
      </c>
      <c r="K4" s="57">
        <v>457</v>
      </c>
      <c r="L4" s="57">
        <v>186</v>
      </c>
      <c r="M4" s="55">
        <f t="shared" ref="M4:M21" si="2">L4/K4</f>
        <v>0.40700218818380746</v>
      </c>
      <c r="N4" s="63">
        <v>166</v>
      </c>
      <c r="O4" s="64">
        <f>N4*300</f>
        <v>49800</v>
      </c>
    </row>
    <row r="5" spans="1:16" s="3" customFormat="1" hidden="1" x14ac:dyDescent="0.25">
      <c r="A5" s="9" t="s">
        <v>18</v>
      </c>
      <c r="B5" s="13" t="s">
        <v>41</v>
      </c>
      <c r="C5" s="13">
        <v>445412152</v>
      </c>
      <c r="D5" s="6">
        <v>3</v>
      </c>
      <c r="E5" s="6" t="s">
        <v>11</v>
      </c>
      <c r="F5" s="7">
        <v>1</v>
      </c>
      <c r="G5" s="23">
        <v>56.323529411764703</v>
      </c>
      <c r="H5" s="8" t="s">
        <v>36</v>
      </c>
      <c r="I5" s="23">
        <f t="shared" si="1"/>
        <v>52.310536044362287</v>
      </c>
      <c r="J5" s="21">
        <f t="shared" si="0"/>
        <v>3.0129933674024159</v>
      </c>
      <c r="K5" s="57">
        <v>1082</v>
      </c>
      <c r="L5" s="57">
        <v>566</v>
      </c>
      <c r="M5" s="55">
        <f t="shared" si="2"/>
        <v>0.52310536044362288</v>
      </c>
      <c r="N5" s="63">
        <v>375</v>
      </c>
      <c r="O5" s="24"/>
    </row>
    <row r="6" spans="1:16" s="3" customFormat="1" ht="15.75" customHeight="1" x14ac:dyDescent="0.25">
      <c r="A6" s="15" t="s">
        <v>17</v>
      </c>
      <c r="B6" s="13" t="s">
        <v>42</v>
      </c>
      <c r="C6" s="13">
        <v>405064594</v>
      </c>
      <c r="D6" s="10">
        <v>3</v>
      </c>
      <c r="E6" s="10" t="s">
        <v>0</v>
      </c>
      <c r="F6" s="11" t="s">
        <v>69</v>
      </c>
      <c r="G6" s="23">
        <v>33.989898989898997</v>
      </c>
      <c r="H6" s="8" t="s">
        <v>36</v>
      </c>
      <c r="I6" s="23">
        <f t="shared" si="1"/>
        <v>25.492078732597218</v>
      </c>
      <c r="J6" s="12">
        <f t="shared" si="0"/>
        <v>8.4978202573017789</v>
      </c>
      <c r="K6" s="57">
        <v>2083</v>
      </c>
      <c r="L6" s="57">
        <v>531</v>
      </c>
      <c r="M6" s="55">
        <f t="shared" si="2"/>
        <v>0.25492078732597218</v>
      </c>
      <c r="N6" s="63">
        <v>388</v>
      </c>
      <c r="O6" s="24"/>
      <c r="P6" s="3">
        <v>25</v>
      </c>
    </row>
    <row r="7" spans="1:16" s="3" customFormat="1" hidden="1" x14ac:dyDescent="0.25">
      <c r="A7" s="61" t="s">
        <v>19</v>
      </c>
      <c r="B7" s="13" t="s">
        <v>43</v>
      </c>
      <c r="C7" s="13">
        <v>404865981</v>
      </c>
      <c r="D7" s="10">
        <v>2</v>
      </c>
      <c r="E7" s="10" t="s">
        <v>11</v>
      </c>
      <c r="F7" s="7">
        <v>5</v>
      </c>
      <c r="G7" s="23">
        <v>43.686698176907498</v>
      </c>
      <c r="H7" s="8" t="s">
        <v>36</v>
      </c>
      <c r="I7" s="23">
        <f t="shared" si="1"/>
        <v>41.497045305318451</v>
      </c>
      <c r="J7" s="45">
        <f t="shared" si="0"/>
        <v>-2.8103471284109531</v>
      </c>
      <c r="K7" s="57">
        <v>1523</v>
      </c>
      <c r="L7" s="57">
        <v>632</v>
      </c>
      <c r="M7" s="55">
        <f t="shared" si="2"/>
        <v>0.41497045305318453</v>
      </c>
      <c r="N7" s="63">
        <v>499</v>
      </c>
      <c r="O7" s="64">
        <f>N7*300</f>
        <v>149700</v>
      </c>
    </row>
    <row r="8" spans="1:16" s="3" customFormat="1" hidden="1" x14ac:dyDescent="0.25">
      <c r="A8" s="15" t="s">
        <v>20</v>
      </c>
      <c r="B8" s="13" t="s">
        <v>44</v>
      </c>
      <c r="C8" s="13">
        <v>245599758</v>
      </c>
      <c r="D8" s="10">
        <v>3</v>
      </c>
      <c r="E8" s="6" t="s">
        <v>11</v>
      </c>
      <c r="F8" s="7">
        <v>0</v>
      </c>
      <c r="G8" s="23">
        <v>49.892241379310299</v>
      </c>
      <c r="H8" s="8" t="s">
        <v>36</v>
      </c>
      <c r="I8" s="23">
        <f t="shared" si="1"/>
        <v>49.242424242424242</v>
      </c>
      <c r="J8" s="12">
        <f t="shared" si="0"/>
        <v>0.6498171368860568</v>
      </c>
      <c r="K8" s="57">
        <v>924</v>
      </c>
      <c r="L8" s="57">
        <v>455</v>
      </c>
      <c r="M8" s="55">
        <f t="shared" si="2"/>
        <v>0.49242424242424243</v>
      </c>
      <c r="N8" s="63">
        <v>249</v>
      </c>
      <c r="O8" s="24"/>
    </row>
    <row r="9" spans="1:16" s="3" customFormat="1" x14ac:dyDescent="0.25">
      <c r="A9" s="40" t="s">
        <v>1</v>
      </c>
      <c r="B9" s="40" t="s">
        <v>45</v>
      </c>
      <c r="C9" s="40">
        <v>200010674</v>
      </c>
      <c r="D9" s="41">
        <v>3</v>
      </c>
      <c r="E9" s="41" t="s">
        <v>0</v>
      </c>
      <c r="F9" s="42">
        <v>0</v>
      </c>
      <c r="G9" s="44">
        <v>50.369276218611503</v>
      </c>
      <c r="H9" s="43" t="s">
        <v>36</v>
      </c>
      <c r="I9" s="44">
        <f t="shared" si="1"/>
        <v>46.1118690313779</v>
      </c>
      <c r="J9" s="12">
        <f t="shared" si="0"/>
        <v>4.2574071872336035</v>
      </c>
      <c r="K9" s="58">
        <v>733</v>
      </c>
      <c r="L9" s="58">
        <v>338</v>
      </c>
      <c r="M9" s="59">
        <f t="shared" si="2"/>
        <v>0.461118690313779</v>
      </c>
      <c r="N9" s="63">
        <v>282</v>
      </c>
      <c r="O9" s="24"/>
      <c r="P9" s="3">
        <v>46</v>
      </c>
    </row>
    <row r="10" spans="1:16" s="3" customFormat="1" hidden="1" x14ac:dyDescent="0.25">
      <c r="A10" s="14" t="s">
        <v>28</v>
      </c>
      <c r="B10" s="13" t="s">
        <v>46</v>
      </c>
      <c r="C10" s="13">
        <v>212841424</v>
      </c>
      <c r="D10" s="6">
        <v>3</v>
      </c>
      <c r="E10" s="6" t="s">
        <v>12</v>
      </c>
      <c r="F10" s="7">
        <v>1</v>
      </c>
      <c r="G10" s="23">
        <v>56.2555456965395</v>
      </c>
      <c r="H10" s="8" t="s">
        <v>36</v>
      </c>
      <c r="I10" s="23">
        <f t="shared" si="1"/>
        <v>55.378151260504204</v>
      </c>
      <c r="J10" s="12">
        <f t="shared" si="0"/>
        <v>-0.12260556396470434</v>
      </c>
      <c r="K10" s="57">
        <v>1190</v>
      </c>
      <c r="L10" s="57">
        <v>659</v>
      </c>
      <c r="M10" s="55">
        <f t="shared" si="2"/>
        <v>0.55378151260504205</v>
      </c>
      <c r="N10" s="63">
        <v>613</v>
      </c>
      <c r="O10" s="24"/>
    </row>
    <row r="11" spans="1:16" s="3" customFormat="1" x14ac:dyDescent="0.25">
      <c r="A11" s="9" t="s">
        <v>4</v>
      </c>
      <c r="B11" s="13" t="s">
        <v>47</v>
      </c>
      <c r="C11" s="13">
        <v>202193544</v>
      </c>
      <c r="D11" s="6">
        <v>3</v>
      </c>
      <c r="E11" s="6" t="s">
        <v>0</v>
      </c>
      <c r="F11" s="7">
        <v>0.01</v>
      </c>
      <c r="G11" s="23">
        <v>61.823573017049704</v>
      </c>
      <c r="H11" s="8" t="s">
        <v>36</v>
      </c>
      <c r="I11" s="23">
        <f t="shared" si="1"/>
        <v>57.904191616766468</v>
      </c>
      <c r="J11" s="21">
        <f t="shared" si="0"/>
        <v>3.9093814002832357</v>
      </c>
      <c r="K11" s="57">
        <v>1670</v>
      </c>
      <c r="L11" s="57">
        <v>967</v>
      </c>
      <c r="M11" s="55">
        <f t="shared" si="2"/>
        <v>0.57904191616766465</v>
      </c>
      <c r="N11" s="63">
        <v>844</v>
      </c>
      <c r="O11" s="24"/>
    </row>
    <row r="12" spans="1:16" s="47" customFormat="1" x14ac:dyDescent="0.25">
      <c r="A12" s="14" t="s">
        <v>23</v>
      </c>
      <c r="B12" s="13" t="s">
        <v>49</v>
      </c>
      <c r="C12" s="13">
        <v>406048281</v>
      </c>
      <c r="D12" s="10">
        <v>2</v>
      </c>
      <c r="E12" s="6" t="s">
        <v>0</v>
      </c>
      <c r="F12" s="7">
        <v>3</v>
      </c>
      <c r="G12" s="23">
        <v>37.0548604427334</v>
      </c>
      <c r="H12" s="8" t="s">
        <v>36</v>
      </c>
      <c r="I12" s="23">
        <f t="shared" si="1"/>
        <v>29.641025641025642</v>
      </c>
      <c r="J12" s="21">
        <f t="shared" si="0"/>
        <v>4.4138348017077575</v>
      </c>
      <c r="K12" s="57">
        <v>975</v>
      </c>
      <c r="L12" s="57">
        <v>289</v>
      </c>
      <c r="M12" s="55">
        <f t="shared" si="2"/>
        <v>0.29641025641025642</v>
      </c>
      <c r="N12" s="63">
        <v>189</v>
      </c>
      <c r="O12" s="65"/>
      <c r="P12" s="47">
        <v>30</v>
      </c>
    </row>
    <row r="13" spans="1:16" s="3" customFormat="1" x14ac:dyDescent="0.25">
      <c r="A13" s="14" t="s">
        <v>25</v>
      </c>
      <c r="B13" s="13" t="s">
        <v>51</v>
      </c>
      <c r="C13" s="13">
        <v>201945271</v>
      </c>
      <c r="D13" s="10">
        <v>2</v>
      </c>
      <c r="E13" s="6" t="s">
        <v>0</v>
      </c>
      <c r="F13" s="7">
        <v>3</v>
      </c>
      <c r="G13" s="23">
        <v>35.821294810058859</v>
      </c>
      <c r="H13" s="8" t="s">
        <v>36</v>
      </c>
      <c r="I13" s="23">
        <f t="shared" si="1"/>
        <v>29.515031819179281</v>
      </c>
      <c r="J13" s="12">
        <f t="shared" si="0"/>
        <v>3.3062629908795778</v>
      </c>
      <c r="K13" s="57">
        <v>4557</v>
      </c>
      <c r="L13" s="57">
        <v>1345</v>
      </c>
      <c r="M13" s="55">
        <f t="shared" si="2"/>
        <v>0.29515031819179283</v>
      </c>
      <c r="N13" s="63">
        <v>1166</v>
      </c>
      <c r="O13" s="24"/>
      <c r="P13" s="3">
        <v>30</v>
      </c>
    </row>
    <row r="14" spans="1:16" s="3" customFormat="1" x14ac:dyDescent="0.25">
      <c r="A14" s="9" t="s">
        <v>2</v>
      </c>
      <c r="B14" s="13" t="s">
        <v>52</v>
      </c>
      <c r="C14" s="13">
        <v>406131939</v>
      </c>
      <c r="D14" s="10">
        <v>2</v>
      </c>
      <c r="E14" s="6" t="s">
        <v>0</v>
      </c>
      <c r="F14" s="7">
        <v>3</v>
      </c>
      <c r="G14" s="23">
        <v>37.746806039489002</v>
      </c>
      <c r="H14" s="8" t="s">
        <v>36</v>
      </c>
      <c r="I14" s="23">
        <f t="shared" si="1"/>
        <v>30.32178217821782</v>
      </c>
      <c r="J14" s="21">
        <f t="shared" si="0"/>
        <v>4.4250238612711819</v>
      </c>
      <c r="K14" s="57">
        <v>808</v>
      </c>
      <c r="L14" s="57">
        <v>245</v>
      </c>
      <c r="M14" s="55">
        <f t="shared" si="2"/>
        <v>0.30321782178217821</v>
      </c>
      <c r="N14" s="63">
        <v>118</v>
      </c>
      <c r="O14" s="24"/>
      <c r="P14" s="3">
        <v>30</v>
      </c>
    </row>
    <row r="15" spans="1:16" s="3" customFormat="1" x14ac:dyDescent="0.25">
      <c r="A15" s="61" t="s">
        <v>5</v>
      </c>
      <c r="B15" s="13" t="s">
        <v>53</v>
      </c>
      <c r="C15" s="13">
        <v>404854485</v>
      </c>
      <c r="D15" s="10">
        <v>2</v>
      </c>
      <c r="E15" s="6" t="s">
        <v>0</v>
      </c>
      <c r="F15" s="50">
        <v>5</v>
      </c>
      <c r="G15" s="23">
        <v>44.463373083475297</v>
      </c>
      <c r="H15" s="8" t="s">
        <v>36</v>
      </c>
      <c r="I15" s="23">
        <f t="shared" si="1"/>
        <v>48.49290780141844</v>
      </c>
      <c r="J15" s="46">
        <f t="shared" si="0"/>
        <v>-9.0295347179431431</v>
      </c>
      <c r="K15" s="57">
        <v>1128</v>
      </c>
      <c r="L15" s="57">
        <v>547</v>
      </c>
      <c r="M15" s="55">
        <f t="shared" si="2"/>
        <v>0.48492907801418439</v>
      </c>
      <c r="N15" s="63">
        <v>373</v>
      </c>
      <c r="O15" s="64">
        <f>N15*300</f>
        <v>111900</v>
      </c>
      <c r="P15" s="3">
        <v>48</v>
      </c>
    </row>
    <row r="16" spans="1:16" s="3" customFormat="1" x14ac:dyDescent="0.25">
      <c r="A16" s="14" t="s">
        <v>26</v>
      </c>
      <c r="B16" s="13" t="s">
        <v>54</v>
      </c>
      <c r="C16" s="13">
        <v>202249110</v>
      </c>
      <c r="D16" s="10">
        <v>2</v>
      </c>
      <c r="E16" s="6" t="s">
        <v>0</v>
      </c>
      <c r="F16" s="50">
        <v>9</v>
      </c>
      <c r="G16" s="23">
        <v>52.531863589390298</v>
      </c>
      <c r="H16" s="8" t="s">
        <v>36</v>
      </c>
      <c r="I16" s="23">
        <f t="shared" si="1"/>
        <v>39.054355919583024</v>
      </c>
      <c r="J16" s="21">
        <f t="shared" si="0"/>
        <v>4.4775076698072738</v>
      </c>
      <c r="K16" s="57">
        <v>2686</v>
      </c>
      <c r="L16" s="57">
        <v>1049</v>
      </c>
      <c r="M16" s="55">
        <f t="shared" si="2"/>
        <v>0.39054355919583023</v>
      </c>
      <c r="N16" s="63">
        <v>651</v>
      </c>
      <c r="O16" s="24"/>
      <c r="P16" s="3">
        <v>38</v>
      </c>
    </row>
    <row r="17" spans="1:16" s="3" customFormat="1" hidden="1" x14ac:dyDescent="0.25">
      <c r="A17" s="60" t="s">
        <v>30</v>
      </c>
      <c r="B17" s="13" t="s">
        <v>55</v>
      </c>
      <c r="C17" s="13">
        <v>212693487</v>
      </c>
      <c r="D17" s="10">
        <v>2</v>
      </c>
      <c r="E17" s="6" t="s">
        <v>12</v>
      </c>
      <c r="F17" s="7">
        <v>9</v>
      </c>
      <c r="G17" s="23">
        <v>52.267303102625299</v>
      </c>
      <c r="H17" s="8" t="s">
        <v>36</v>
      </c>
      <c r="I17" s="23">
        <f t="shared" si="1"/>
        <v>50.813008130081307</v>
      </c>
      <c r="J17" s="45">
        <f t="shared" si="0"/>
        <v>-7.5457050274560089</v>
      </c>
      <c r="K17" s="57">
        <v>1476</v>
      </c>
      <c r="L17" s="57">
        <v>750</v>
      </c>
      <c r="M17" s="55">
        <f t="shared" si="2"/>
        <v>0.50813008130081305</v>
      </c>
      <c r="N17" s="63">
        <v>386</v>
      </c>
      <c r="O17" s="64">
        <f>N17*300</f>
        <v>115800</v>
      </c>
    </row>
    <row r="18" spans="1:16" s="3" customFormat="1" x14ac:dyDescent="0.25">
      <c r="A18" s="9" t="s">
        <v>8</v>
      </c>
      <c r="B18" s="13" t="s">
        <v>60</v>
      </c>
      <c r="C18" s="13">
        <v>200007143</v>
      </c>
      <c r="D18" s="10">
        <v>2</v>
      </c>
      <c r="E18" s="6" t="s">
        <v>0</v>
      </c>
      <c r="F18" s="7">
        <v>1</v>
      </c>
      <c r="G18" s="23">
        <v>31.151419558359599</v>
      </c>
      <c r="H18" s="8" t="s">
        <v>36</v>
      </c>
      <c r="I18" s="23">
        <f t="shared" si="1"/>
        <v>30.978809283551968</v>
      </c>
      <c r="J18" s="12">
        <f t="shared" si="0"/>
        <v>-0.82738972519236853</v>
      </c>
      <c r="K18" s="57">
        <v>991</v>
      </c>
      <c r="L18" s="57">
        <v>307</v>
      </c>
      <c r="M18" s="55">
        <f t="shared" si="2"/>
        <v>0.30978809283551967</v>
      </c>
      <c r="N18" s="63">
        <v>261</v>
      </c>
      <c r="O18" s="24"/>
      <c r="P18" s="3">
        <v>31</v>
      </c>
    </row>
    <row r="19" spans="1:16" s="47" customFormat="1" hidden="1" x14ac:dyDescent="0.25">
      <c r="A19" s="62" t="s">
        <v>6</v>
      </c>
      <c r="B19" s="40" t="s">
        <v>62</v>
      </c>
      <c r="C19" s="40">
        <v>412682066</v>
      </c>
      <c r="D19" s="41">
        <v>2</v>
      </c>
      <c r="E19" s="41" t="s">
        <v>12</v>
      </c>
      <c r="F19" s="42">
        <v>7</v>
      </c>
      <c r="G19" s="44">
        <v>46.040515653775302</v>
      </c>
      <c r="H19" s="43" t="s">
        <v>36</v>
      </c>
      <c r="I19" s="44">
        <f t="shared" si="1"/>
        <v>42.521367521367523</v>
      </c>
      <c r="J19" s="45">
        <f t="shared" si="0"/>
        <v>-3.4808518675922215</v>
      </c>
      <c r="K19" s="58">
        <v>468</v>
      </c>
      <c r="L19" s="58">
        <v>199</v>
      </c>
      <c r="M19" s="59">
        <f t="shared" si="2"/>
        <v>0.4252136752136752</v>
      </c>
      <c r="N19" s="63">
        <v>165</v>
      </c>
      <c r="O19" s="64">
        <f t="shared" ref="O19:O20" si="3">N19*300</f>
        <v>49500</v>
      </c>
    </row>
    <row r="20" spans="1:16" s="3" customFormat="1" hidden="1" x14ac:dyDescent="0.25">
      <c r="A20" s="61" t="s">
        <v>7</v>
      </c>
      <c r="B20" s="13" t="s">
        <v>63</v>
      </c>
      <c r="C20" s="13">
        <v>412673174</v>
      </c>
      <c r="D20" s="10">
        <v>2</v>
      </c>
      <c r="E20" s="6" t="s">
        <v>12</v>
      </c>
      <c r="F20" s="7">
        <v>9</v>
      </c>
      <c r="G20" s="23">
        <v>52.689010132501899</v>
      </c>
      <c r="H20" s="8" t="s">
        <v>36</v>
      </c>
      <c r="I20" s="23">
        <f t="shared" si="1"/>
        <v>48.036951501154732</v>
      </c>
      <c r="J20" s="45">
        <f t="shared" si="0"/>
        <v>-4.3479413686528332</v>
      </c>
      <c r="K20" s="57">
        <v>866</v>
      </c>
      <c r="L20" s="57">
        <v>416</v>
      </c>
      <c r="M20" s="55">
        <f t="shared" si="2"/>
        <v>0.48036951501154734</v>
      </c>
      <c r="N20" s="63">
        <v>333</v>
      </c>
      <c r="O20" s="64">
        <f t="shared" si="3"/>
        <v>99900</v>
      </c>
    </row>
    <row r="21" spans="1:16" s="3" customFormat="1" x14ac:dyDescent="0.25">
      <c r="A21" s="16" t="s">
        <v>3</v>
      </c>
      <c r="B21" s="13" t="s">
        <v>64</v>
      </c>
      <c r="C21" s="13">
        <v>404404042</v>
      </c>
      <c r="D21" s="6">
        <v>2</v>
      </c>
      <c r="E21" s="6" t="s">
        <v>0</v>
      </c>
      <c r="F21" s="7">
        <v>5</v>
      </c>
      <c r="G21" s="23">
        <v>43.898061737257699</v>
      </c>
      <c r="H21" s="8" t="s">
        <v>36</v>
      </c>
      <c r="I21" s="23">
        <f t="shared" si="1"/>
        <v>37.694388100067613</v>
      </c>
      <c r="J21" s="21">
        <f t="shared" si="0"/>
        <v>1.2036736371900858</v>
      </c>
      <c r="K21" s="57">
        <v>2958</v>
      </c>
      <c r="L21" s="57">
        <v>1115</v>
      </c>
      <c r="M21" s="55">
        <f t="shared" si="2"/>
        <v>0.37694388100067611</v>
      </c>
      <c r="N21" s="63">
        <v>836</v>
      </c>
      <c r="O21" s="24"/>
      <c r="P21" s="3">
        <v>38</v>
      </c>
    </row>
    <row r="22" spans="1:16" s="3" customFormat="1" x14ac:dyDescent="0.25">
      <c r="A22" s="39" t="s">
        <v>24</v>
      </c>
      <c r="B22" s="40" t="s">
        <v>48</v>
      </c>
      <c r="C22" s="40">
        <v>401956433</v>
      </c>
      <c r="D22" s="41">
        <v>2</v>
      </c>
      <c r="E22" s="41" t="s">
        <v>0</v>
      </c>
      <c r="F22" s="42">
        <v>12</v>
      </c>
      <c r="G22" s="44">
        <v>59.629629629629598</v>
      </c>
      <c r="H22" s="43" t="s">
        <v>36</v>
      </c>
      <c r="I22" s="23"/>
      <c r="J22" s="45"/>
      <c r="K22" s="57"/>
      <c r="L22" s="57"/>
      <c r="M22" s="55"/>
      <c r="N22" s="63">
        <v>124</v>
      </c>
      <c r="O22" s="24"/>
    </row>
    <row r="23" spans="1:16" s="3" customFormat="1" x14ac:dyDescent="0.25">
      <c r="A23" s="40" t="s">
        <v>9</v>
      </c>
      <c r="B23" s="40" t="s">
        <v>56</v>
      </c>
      <c r="C23" s="40">
        <v>205218030</v>
      </c>
      <c r="D23" s="41">
        <v>2</v>
      </c>
      <c r="E23" s="41" t="s">
        <v>0</v>
      </c>
      <c r="F23" s="42">
        <v>3</v>
      </c>
      <c r="G23" s="44">
        <v>37.639553429027103</v>
      </c>
      <c r="H23" s="43" t="s">
        <v>36</v>
      </c>
      <c r="I23" s="23"/>
      <c r="J23" s="45"/>
      <c r="K23" s="46"/>
      <c r="L23" s="46"/>
      <c r="M23" s="55"/>
      <c r="N23" s="63">
        <v>95</v>
      </c>
      <c r="O23" s="24"/>
    </row>
  </sheetData>
  <autoFilter ref="A2:N23">
    <filterColumn colId="4">
      <filters>
        <filter val="თბილისი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ახალი</vt:lpstr>
      <vt:lpstr>Sheet1</vt:lpstr>
      <vt:lpstr>საბოლოო</vt:lpstr>
      <vt:lpstr>საჯრიმო სანქცია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</dc:creator>
  <cp:lastModifiedBy>Tamta Badzgaradze</cp:lastModifiedBy>
  <cp:lastPrinted>2017-10-25T11:21:54Z</cp:lastPrinted>
  <dcterms:created xsi:type="dcterms:W3CDTF">2016-07-15T04:38:54Z</dcterms:created>
  <dcterms:modified xsi:type="dcterms:W3CDTF">2020-02-14T10:47:02Z</dcterms:modified>
</cp:coreProperties>
</file>